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465" windowWidth="15120" windowHeight="7650"/>
  </bookViews>
  <sheets>
    <sheet name="Таб.5  2025" sheetId="21" r:id="rId1"/>
    <sheet name="табл 62025" sheetId="33" r:id="rId2"/>
    <sheet name="таб.7 2025" sheetId="23" r:id="rId3"/>
    <sheet name="таб.9 2025" sheetId="35" r:id="rId4"/>
  </sheets>
  <definedNames>
    <definedName name="_xlnm._FilterDatabase" localSheetId="1" hidden="1">'табл 62025'!$B$7:$T$376</definedName>
    <definedName name="Print_Titles" localSheetId="1">'табл 62025'!$6:$8</definedName>
    <definedName name="_xlnm.Print_Area" localSheetId="0">'Таб.5  2025'!$A$1:$H$66</definedName>
    <definedName name="_xlnm.Print_Area" localSheetId="2">'таб.7 2025'!$A$1:$F$143</definedName>
    <definedName name="_xlnm.Print_Area" localSheetId="1">'табл 62025'!$A$1:$J$376</definedName>
  </definedNames>
  <calcPr calcId="125725"/>
</workbook>
</file>

<file path=xl/calcChain.xml><?xml version="1.0" encoding="utf-8"?>
<calcChain xmlns="http://schemas.openxmlformats.org/spreadsheetml/2006/main">
  <c r="E138" i="23"/>
  <c r="F138"/>
  <c r="D138"/>
  <c r="D67"/>
  <c r="E77"/>
  <c r="F77"/>
  <c r="D77"/>
  <c r="F82"/>
  <c r="E82"/>
  <c r="D82"/>
  <c r="F99"/>
  <c r="E99"/>
  <c r="F98"/>
  <c r="E98"/>
  <c r="E100"/>
  <c r="F100"/>
  <c r="D100"/>
  <c r="E101"/>
  <c r="F101"/>
  <c r="D99"/>
  <c r="D101"/>
  <c r="D98"/>
  <c r="F62"/>
  <c r="E56"/>
  <c r="F54"/>
  <c r="E54"/>
  <c r="F53"/>
  <c r="E53"/>
  <c r="E55"/>
  <c r="F55"/>
  <c r="D55"/>
  <c r="F72"/>
  <c r="E72"/>
  <c r="D72"/>
  <c r="D87"/>
  <c r="E92"/>
  <c r="F92"/>
  <c r="D92"/>
  <c r="E133"/>
  <c r="F133"/>
  <c r="D133"/>
  <c r="E123"/>
  <c r="F123"/>
  <c r="D123"/>
  <c r="E118"/>
  <c r="F118"/>
  <c r="D118"/>
  <c r="E14"/>
  <c r="F13"/>
  <c r="E13"/>
  <c r="E12"/>
  <c r="F12"/>
  <c r="E15"/>
  <c r="F15"/>
  <c r="D15"/>
  <c r="F14"/>
  <c r="D14"/>
  <c r="E113"/>
  <c r="F113"/>
  <c r="D113"/>
  <c r="E62"/>
  <c r="D62"/>
  <c r="E57"/>
  <c r="D57"/>
  <c r="F37"/>
  <c r="E37"/>
  <c r="E32"/>
  <c r="F32"/>
  <c r="D32"/>
  <c r="G44" i="21" l="1"/>
  <c r="G60"/>
  <c r="G38"/>
  <c r="G50"/>
  <c r="G23" l="1"/>
  <c r="D37" i="23" l="1"/>
  <c r="E27"/>
  <c r="D27"/>
  <c r="E97" l="1"/>
  <c r="F97"/>
  <c r="G26" i="21"/>
  <c r="G66"/>
  <c r="G56"/>
  <c r="G43" l="1"/>
  <c r="D16" i="23" l="1"/>
  <c r="E16"/>
  <c r="D22"/>
  <c r="E22"/>
  <c r="D42"/>
  <c r="E42"/>
  <c r="D47"/>
  <c r="E47"/>
  <c r="D52"/>
  <c r="E67"/>
  <c r="E87"/>
  <c r="E52" l="1"/>
  <c r="F42"/>
  <c r="F27" l="1"/>
  <c r="F22"/>
  <c r="F47" l="1"/>
  <c r="F132" l="1"/>
  <c r="E132"/>
  <c r="D132"/>
  <c r="F131"/>
  <c r="E131"/>
  <c r="D131"/>
  <c r="D9" s="1"/>
  <c r="F130"/>
  <c r="E130"/>
  <c r="D130"/>
  <c r="F129"/>
  <c r="E129"/>
  <c r="D129"/>
  <c r="F107"/>
  <c r="E107"/>
  <c r="D107"/>
  <c r="F102"/>
  <c r="E102"/>
  <c r="D102"/>
  <c r="F87"/>
  <c r="F67"/>
  <c r="F57"/>
  <c r="F16"/>
  <c r="E7" l="1"/>
  <c r="E128"/>
  <c r="D128"/>
  <c r="F7"/>
  <c r="F128"/>
  <c r="D7"/>
  <c r="D97"/>
  <c r="E8"/>
  <c r="E10"/>
  <c r="E9"/>
  <c r="D8"/>
  <c r="F52"/>
  <c r="F10"/>
  <c r="D10"/>
  <c r="F9"/>
  <c r="F8"/>
  <c r="E6" l="1"/>
  <c r="D6"/>
  <c r="F11"/>
  <c r="E11"/>
  <c r="D11"/>
  <c r="F6"/>
  <c r="G6" l="1"/>
</calcChain>
</file>

<file path=xl/sharedStrings.xml><?xml version="1.0" encoding="utf-8"?>
<sst xmlns="http://schemas.openxmlformats.org/spreadsheetml/2006/main" count="1123" uniqueCount="573">
  <si>
    <t>Таблица 5</t>
  </si>
  <si>
    <t xml:space="preserve"> № п/п</t>
  </si>
  <si>
    <t xml:space="preserve">Целевой индикатор (показатель) (наименование)
</t>
  </si>
  <si>
    <t xml:space="preserve">Ед.                   измерения  </t>
  </si>
  <si>
    <t xml:space="preserve">Направленность
</t>
  </si>
  <si>
    <t>План</t>
  </si>
  <si>
    <t>Факт</t>
  </si>
  <si>
    <t>чел.</t>
  </si>
  <si>
    <t>ед.</t>
  </si>
  <si>
    <t>%</t>
  </si>
  <si>
    <t xml:space="preserve"> -</t>
  </si>
  <si>
    <t>не менее,%</t>
  </si>
  <si>
    <t>Таблица 6</t>
  </si>
  <si>
    <t>Ответственный исполнитель</t>
  </si>
  <si>
    <t>Результаты</t>
  </si>
  <si>
    <t>начала реализации</t>
  </si>
  <si>
    <t>окончания реализации</t>
  </si>
  <si>
    <t>х</t>
  </si>
  <si>
    <t>ежемесячно</t>
  </si>
  <si>
    <t>Таблица 7</t>
  </si>
  <si>
    <t>тыс. руб.</t>
  </si>
  <si>
    <t xml:space="preserve">Муниципальная программа </t>
  </si>
  <si>
    <t xml:space="preserve">Всего                  </t>
  </si>
  <si>
    <t>республиканский бюджет Республики Коми</t>
  </si>
  <si>
    <t>местный бюджет</t>
  </si>
  <si>
    <t xml:space="preserve">Подпрограмма 1 </t>
  </si>
  <si>
    <t xml:space="preserve">Всего, в том числе:                   </t>
  </si>
  <si>
    <t>внебюджетные источники</t>
  </si>
  <si>
    <t>Подпрограмма 2</t>
  </si>
  <si>
    <t xml:space="preserve">Обеспечение доступности приоритетных объектов и услуг для инвалидов и других маломобильных групп населения
</t>
  </si>
  <si>
    <t xml:space="preserve">Основное мероприятие 2.2.1.
</t>
  </si>
  <si>
    <t xml:space="preserve">Основное мероприятие 2.2.2.
</t>
  </si>
  <si>
    <t>Подпрограмма 3</t>
  </si>
  <si>
    <t>эжва,уэиа</t>
  </si>
  <si>
    <t>эжва,куми</t>
  </si>
  <si>
    <t>Муниципальная программа МО ГО "Сыктывкар" "Жилищный фонд и коммунальное хозяйство"</t>
  </si>
  <si>
    <t xml:space="preserve">"Создание условий для обеспечения доступным и комфортным жильем граждан МО ГО "Сыктывкар"
</t>
  </si>
  <si>
    <t xml:space="preserve">Основное мероприятие 1.3.1.
</t>
  </si>
  <si>
    <t xml:space="preserve">Основное мероприятие 1.3.2.
</t>
  </si>
  <si>
    <t xml:space="preserve">Основное мероприятие 1.3.4.
</t>
  </si>
  <si>
    <t xml:space="preserve">Основное мероприятие 2.1.1.
</t>
  </si>
  <si>
    <t xml:space="preserve">Основное мероприятие 2.1.5.
</t>
  </si>
  <si>
    <t xml:space="preserve">Капитальный ремонт общего имущества многоквартирных домов и капитальный ремонт (ремонт) жилых помещений, находящихся в муниципальной собственности
</t>
  </si>
  <si>
    <t xml:space="preserve">Исполнение обязательств по оплате взносов на капитальный ремонт общего имущества в многоквартирных домах в доле муниципальных помещений
</t>
  </si>
  <si>
    <t xml:space="preserve">Реализация прочих мероприятий в области жилищного хозяйства
</t>
  </si>
  <si>
    <t xml:space="preserve">Основное мероприятие 2.2.4.
</t>
  </si>
  <si>
    <t xml:space="preserve">Содействие энергосбережению и повышению энергетической эффективности в жилищной сфере
</t>
  </si>
  <si>
    <t xml:space="preserve">Снос аварийного жилищного фонда
</t>
  </si>
  <si>
    <t xml:space="preserve">"Обеспечение населения МО ГО "Сыктывкар" коммунальными и отдельными бытовыми услугами"
</t>
  </si>
  <si>
    <t xml:space="preserve">Основное мероприятие 3.1.1.
</t>
  </si>
  <si>
    <t xml:space="preserve">Осуществление переданного государственного полномочия по возмещению недополученных доходов, возникающих в результате государственного регулирования цен на топливо твердое, используемое для нужд отопления
</t>
  </si>
  <si>
    <t xml:space="preserve">Основное мероприятие 3.2.1. 
</t>
  </si>
  <si>
    <t>Обеспечение предоставления услуг по помывке населения в муниципальных банях</t>
  </si>
  <si>
    <t xml:space="preserve">Основное мероприятие 3.2.2.
</t>
  </si>
  <si>
    <t xml:space="preserve">Организация выполнения отдельных услуг по ритуальному обслуживанию населения
</t>
  </si>
  <si>
    <t xml:space="preserve">Подпрограмма 4.1
</t>
  </si>
  <si>
    <t xml:space="preserve">"Обеспечение создания условий для реализации муниципальной программы"
</t>
  </si>
  <si>
    <t xml:space="preserve">Обеспечение функций муниципальных органов, в том числе территориальных органов
</t>
  </si>
  <si>
    <t xml:space="preserve">Реализация прочих функций, связанных с муниципальным управлением
</t>
  </si>
  <si>
    <t>2.3.</t>
  </si>
  <si>
    <t>3.1.</t>
  </si>
  <si>
    <t>4.1.</t>
  </si>
  <si>
    <t>5.1.</t>
  </si>
  <si>
    <t>5.2.</t>
  </si>
  <si>
    <t>6.1.</t>
  </si>
  <si>
    <t>6.2.</t>
  </si>
  <si>
    <t>6.3.</t>
  </si>
  <si>
    <t>7.1.</t>
  </si>
  <si>
    <t>8.1.</t>
  </si>
  <si>
    <t>9.1.</t>
  </si>
  <si>
    <t>9.2.</t>
  </si>
  <si>
    <t>9.3.</t>
  </si>
  <si>
    <t>10.1.</t>
  </si>
  <si>
    <t>11.1.</t>
  </si>
  <si>
    <t>11.2.</t>
  </si>
  <si>
    <t>12.1.</t>
  </si>
  <si>
    <t>13.1.</t>
  </si>
  <si>
    <t>14.1.</t>
  </si>
  <si>
    <t>14.2.</t>
  </si>
  <si>
    <t>14.3.</t>
  </si>
  <si>
    <t>14.4.</t>
  </si>
  <si>
    <t>15.1.</t>
  </si>
  <si>
    <t xml:space="preserve">"Обеспечение комфортного состояния жилищного фонда и снос аварийного жилищного фонда"
</t>
  </si>
  <si>
    <t>на снижение</t>
  </si>
  <si>
    <t>на рост</t>
  </si>
  <si>
    <t>без динамики</t>
  </si>
  <si>
    <t>Подпрограмма 1. "Создание условий для обеспечения доступным и комфортным жильем граждан МО ГО "Сыктывкар"</t>
  </si>
  <si>
    <t>Контрольное событие 3. Выданы уведомления о постановке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 на учет на предоставление жилого помещения</t>
  </si>
  <si>
    <t>Мероприятие 2.2.2.1. Перечисление средств на специальные счета и счет регионального оператора для проведения работ по капитальному ремонту МКД в части муниципального жилого фонда</t>
  </si>
  <si>
    <t>Основное мероприятие 2.2.4. Содействие энергосбережению и повышению энергетической эффективности в жилищной сфере</t>
  </si>
  <si>
    <t>Мероприятие 2.2.4.1. Осуществление мероприятий по энергосбережению и повышению энергетической эффективности в муниципальном жилищном фонде</t>
  </si>
  <si>
    <t>Заведующий отделом районного хозяйства администрации Эжвинского района МО ГО "Сыктывкар" Л.А.Симоненко</t>
  </si>
  <si>
    <t>Задача 2.3. Сокращение площади аварийного жилищного фонда</t>
  </si>
  <si>
    <t>Основное мероприятие 2.3.1. Снос аварийного жилищного фонда</t>
  </si>
  <si>
    <t>Мероприятие 2.3.1.1. Организация сноса аварийного жилищного фонда</t>
  </si>
  <si>
    <t>Подпрограмма 3. "Обеспечение населения МО ГО "Сыктывкар" коммунальными и отдельными бытовыми услугами"</t>
  </si>
  <si>
    <t>Основное мероприятие 3.1.2. Обеспечение устойчивого функционирования объектов коммунальной инфраструктуры</t>
  </si>
  <si>
    <t>Задача 3.2. Содействие в предоставлении отдельных бытовых услуг населению</t>
  </si>
  <si>
    <t>Количество отдельных категорий граждан, установленных N 181-ФЗ "О социальной защите инвалидов в РФ", получивших единовременные денежные выплаты за счет средств субвенций, поступающих из федерального бюджета, на конец отчетного года</t>
  </si>
  <si>
    <t>Количество снесенных аварийных домов</t>
  </si>
  <si>
    <t>Количество обращений граждан по предоставлению коммунальных услуг ненадлежащего качества</t>
  </si>
  <si>
    <t>Уровень исполнения муниципальным образованием обязательств по содействию в предоставлении отдельных бытовых услуг населению</t>
  </si>
  <si>
    <t xml:space="preserve">Задача 3.1. Содействие в бесперебойном предоставлении коммунальных услуг населению
</t>
  </si>
  <si>
    <t>Процент выполнения запланированных объемов работ по строительству и реконструкции объектов коммунального хозяйства (на конец года)</t>
  </si>
  <si>
    <t>Количество бань, оказывающих бытовые услуги по помывке населения по тарифам, установленным представительным органом МО ГО "Сыктывкар"</t>
  </si>
  <si>
    <t>Количество перевезенных умерших граждан с места смерти до морга</t>
  </si>
  <si>
    <t>Задача 4.1.1. Обеспечение управления реализацией мероприятий муниципальной программы</t>
  </si>
  <si>
    <t>Доля мероприятий муниципальной программы, выполненных в сроки, установленные планом реализации муниципальной программы</t>
  </si>
  <si>
    <t>Уровень ежегодного освоения бюджетных средств (касса/план)</t>
  </si>
  <si>
    <t>Сведения
о достижении значений целевых индикаторов и показателей</t>
  </si>
  <si>
    <t>Значения целевого индикатора (показателя) муниципальной программы, подпрограммы</t>
  </si>
  <si>
    <t>Обоснование отклонений значения целевого индикатора (показателя) на конец отчетного года</t>
  </si>
  <si>
    <t>Подпрограмма 4.1. "Обеспечение создания условий для реализации муниципальной программы" (введена в действие с 01.01.2023)</t>
  </si>
  <si>
    <t>Основное мероприятие 2.1.3. Создание условий для повышения качества управления многоквартирными домами</t>
  </si>
  <si>
    <t>Мероприятие 2.1.5.2. Выполнение мероприятий по обеспечению доступности объектов и услуг для инвалидов и других маломобильных групп населения в жилищном фонде</t>
  </si>
  <si>
    <t>по мере необходимости</t>
  </si>
  <si>
    <t>по итогам полугодия</t>
  </si>
  <si>
    <t xml:space="preserve">Подпрограмма 1. "Повышение доступности жилья и качества жилищного обеспечения населения (введена в действие с 01.01.2023)
"
</t>
  </si>
  <si>
    <t xml:space="preserve">
Количество семей, переселенных из аварийного жилого фонда
</t>
  </si>
  <si>
    <t xml:space="preserve">Количество обращений граждан по предоставлению жилищных услуг ненадлежащего качества
</t>
  </si>
  <si>
    <t>Основное мероприятие 1.3.2. Осуществление переданного государственного полномочия по обеспечению жилыми помещениями детей-сирот и детей, оставшихся без попечения родителей</t>
  </si>
  <si>
    <t>2.1.</t>
  </si>
  <si>
    <t>Мероприятие  1.3.2.1. Постановка на учет на предоставление жилого помещения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t>
  </si>
  <si>
    <t>2.2.</t>
  </si>
  <si>
    <t>Мероприятие 1.3.2.2. Проведение электронного аукциона на право заключения муниципального контракта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</si>
  <si>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Контрольное событие 4. Сформирован пакет документов для проведения электронного аукциона на право заключения муниципального контракта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</si>
  <si>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Мероприятие 1.3.2.3. Приобретение и ремонт жилых помещений для детей-сирот и детей, оставшихся без попечения родителей, лиц из числа детей-сирот и детей, оставшихся без попечения родителей</t>
  </si>
  <si>
    <t>Контрольное событие 5. Оформлены и зарегистрированы муниципальные контракты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 в Управлении федеральной службы государственной регистрации, кадастра и картографии</t>
  </si>
  <si>
    <t xml:space="preserve">Начальник отдела контроля за управлением жилищным фондом и содержанием территорий УЖКХ администрации МО ГО "Сыктывкар" Т.Н.Любаева </t>
  </si>
  <si>
    <t>Основное мероприятие 1.3.6. Осуществление переданного государственного полномочия по обеспечению жильем отдельных категорий граждан, установленных Федеральным законом от 24.11.1995 N 181-ФЗ "О социальной защите инвалидов в Российской Федерации</t>
  </si>
  <si>
    <t>5.</t>
  </si>
  <si>
    <t>Основное мероприятие 1.3.7. Предоставление социальных выплат молодым семьям</t>
  </si>
  <si>
    <t>Мероприятие 1.3.7.1. Постановка на учет молодых семей, нуждающихся в улучшении жилищных условий</t>
  </si>
  <si>
    <t>Мероприятие 1.3.7.2. Вручение свидетельств о предоставлении социальных выплат на приобретение жилого помещения или создание объекта индивидуального жилищного строительства для улучшения жилищных условий</t>
  </si>
  <si>
    <t>6.</t>
  </si>
  <si>
    <t>Основное мероприятие 1.3.8. Обеспечение мероприятий по исполнению вступивших в силу решений суда, касающихся жилищного обеспечения</t>
  </si>
  <si>
    <t>Мероприятие 1.3.8.1. Заключение мировых соглашений о предоставлении гражданам денежных выплат на приобретение жилого помещения для исполнения решения суда</t>
  </si>
  <si>
    <t>7.</t>
  </si>
  <si>
    <t>Основное мероприятие  2.1.1. Организация работы межведомственной комиссии по оценке и обследованию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</si>
  <si>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t>
  </si>
  <si>
    <t>Мероприятие  2.1.1.1. Взаимодействие с членами межведомственной комиссии и оценка, обследование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</si>
  <si>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8.</t>
  </si>
  <si>
    <t>Основное мероприятие 2.1.2. Содействие в реализации мероприятий по капитальному ремонту многоквартирных домов</t>
  </si>
  <si>
    <t>Мероприятие 2.1.2.1. Взаимодействие с региональным оператором по капитальному ремонту многоквартирных домов</t>
  </si>
  <si>
    <t>9.</t>
  </si>
  <si>
    <t>Мероприятие 2.1.3.1.Организация проведения открытых конкурсов по отбору управляющих организаций для управления многоквартирными домами.</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</si>
  <si>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t>
  </si>
  <si>
    <t xml:space="preserve">Мероприятие 2.1.3.2. Осуществление муниципального жилищного контроля </t>
  </si>
  <si>
    <t>Мероприятие 2.1.3.3. Осуществление полномочий органа местного самоуправления, предусмотренных ч.17 ст. 161 Жилищного Кодекса Российской Федерации</t>
  </si>
  <si>
    <t>10.</t>
  </si>
  <si>
    <t>11.</t>
  </si>
  <si>
    <t>Основное мероприятие 2.1.5. Обеспечение доступности приоритетных объектов и услуг  для инвалидов и других маломобильных групп населения</t>
  </si>
  <si>
    <t xml:space="preserve">Мероприятие 2.1.5.1. Взаимодействие с членами комиссии по обследованию жилых помещений инвалидов и общего имущества в многоквартирных домах, в которых проживают инвалиды в целях их приспособления и обеспечения условий доступности </t>
  </si>
  <si>
    <t>Начальник Управления по связям с общественностью и социальной работе администрации МОГО "Сыктывкар"  Н.С. Клюева Заведующий отделом районного хозяйства администрации Эжвинского района МО ГО "Сыктывкар" Л.А.Симоненко</t>
  </si>
  <si>
    <t>Начальник Управления по связям с общественностью и социальной работе администрации МОГО "Сыктывкар"  Н.С. Клюева, Главный специалист Управления по связям с общественностью и социальной работе администрации МО ГО "Сыктывкар" М.А.Роженцова Заведующий отделом районного хозяйства администрации Эжвинского района МО ГО "Сыктывкар" Л.А.Симоненко</t>
  </si>
  <si>
    <t>12.</t>
  </si>
  <si>
    <t>Основное мероприятие 2.2.1. Капитальный ремонт общего имущества многоквартирных домов и капитальный ремонт (ремонт) жилых помещений, находящихся в муниципальной собственности</t>
  </si>
  <si>
    <t>Мероприятие 2.2.1.1. Организация выполнения работ по капитальному ремонту и повышению степени благоустройства многоквартирных домов и капитального ремонта (ремонта) жилых помещений, находящихся в муниципальной собственности</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</si>
  <si>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"Сыктывкар"Л.А.Симоненко</t>
  </si>
  <si>
    <t>13.</t>
  </si>
  <si>
    <t>Заведующий отделом финансов и бухгалтерского учета администрации Эжвинского района МО ГО "Сыктывкар" Е.В. Меледина; Заведующий отделом ФЭР и БУ КУМИ администрации МО ГО "Сыктывкар" Р.В. Сидоров</t>
  </si>
  <si>
    <t>Заведующий отделом финансов и бухгалтерского учета администрации Эжвинского района МО ГО "Сыктывкар" Е.В. Меледина, Заведующий отделом ФЭР и БУ КУМИ администрации МО ГО "Сыктывкар" Р.В. Сидоров</t>
  </si>
  <si>
    <t>14.</t>
  </si>
  <si>
    <t xml:space="preserve">Основное мероприятие 2.2.3. Реализация прочих мероприятий в области жилищного хозяйства
</t>
  </si>
  <si>
    <t xml:space="preserve">Директор МКУ "Хозяйственное управление"  Н.Н. Королев </t>
  </si>
  <si>
    <t>15.</t>
  </si>
  <si>
    <t>Начальник отдела контроля за управлением жилищным фондом и содержанием территорий УЖКХ администрации МО ГО "Сыктывкар" Т.Н.Любаева ,Заведующий отделом районного хозяйства администрации Эжвинского района МО ГО "Сыктывкар" Л.А.Симоненко</t>
  </si>
  <si>
    <t>16.</t>
  </si>
  <si>
    <t>16.1.</t>
  </si>
  <si>
    <t>17.1.</t>
  </si>
  <si>
    <t xml:space="preserve">Мероприятие 3.1.1.1. Организация возмещения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 </t>
  </si>
  <si>
    <t>Начальник отдела контроля за управлением жилищным фондом и содержанием территорий УЖКХ администрации МО ГО "Сыктывкар" Т.Н.Любаева , Руководитель службы экономического и бухгалтерского учета УЖКХ администрации МО ГО "Сыктывкар" Н.М. Попова</t>
  </si>
  <si>
    <t>18.</t>
  </si>
  <si>
    <t>18.1.</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</si>
  <si>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 Симоненко</t>
  </si>
  <si>
    <t>19.</t>
  </si>
  <si>
    <t>19.1.</t>
  </si>
  <si>
    <t>x</t>
  </si>
  <si>
    <t>Основное мероприятие 3.2.1. Обеспечение предоставления услуг по помывке населения в муниципальных банях</t>
  </si>
  <si>
    <t>20.1.</t>
  </si>
  <si>
    <t>Мероприятие  3.2.1.1. Установление тарифов на услуги муниципальных бань</t>
  </si>
  <si>
    <t>20.2.</t>
  </si>
  <si>
    <t>Мероприятие 3.2.1.2. Частичное возмещение затрат, возникающих в связи с предоставлением бытовых услуг по помывке населения в банях, по тарифам, установленным Советом МО ГО "Сыктывкар", ниже их экономически обоснованной стоимости</t>
  </si>
  <si>
    <t>Руководитель службы экономического и бухгалтерского учета УЖКХ администрации МО ГО "Сыктывкар" Н.М. Попова, Заведующий отделом финансов и бухгалтерского учета администрации Эжвинского района МО ГО "Сыктывкар" Е.В. Меледина</t>
  </si>
  <si>
    <t>Основное мероприятие 3.2.2. Организация выполнения отдельных услуг по ритуальному обслуживанию населения</t>
  </si>
  <si>
    <t>21.1.</t>
  </si>
  <si>
    <t>Мероприятие 3.2.2.1. Транспортировка тел умерших с места смерти до морга</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</si>
  <si>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Л.А.Симоненко</t>
  </si>
  <si>
    <t>Основное мероприятие 4.1.1.1. Обеспечение функций муниципальных органов, в том числе территориальных органов</t>
  </si>
  <si>
    <t>Основное мероприятие 4.1.1.2.  Реализация прочих функций, связанных с муниципальным управлением</t>
  </si>
  <si>
    <t>Наименование основного мероприятия, мероприятия, контрольного события</t>
  </si>
  <si>
    <t>Фактический срок в отчетном году</t>
  </si>
  <si>
    <t>Запланированные</t>
  </si>
  <si>
    <t>Достигнутые</t>
  </si>
  <si>
    <t>федеральный бюджет РФ</t>
  </si>
  <si>
    <t xml:space="preserve">Обеспечение жилыми помещениями детей-сирот и детей, оставшихся без попечения родителей
</t>
  </si>
  <si>
    <t xml:space="preserve">Осуществление переданного государственного полномочия по обеспечению жилыми помещениями детей-сирот и детей, оставшихся без попечения родителей
</t>
  </si>
  <si>
    <t xml:space="preserve">Осуществление переданного государственного полномочия по обеспечению жильем отдельных категорий граждан, установленных Федеральным законом от 12.01.1995 N 5-ФЗ "О ветеранах"
</t>
  </si>
  <si>
    <t>Основное мероприятие 1.3.6.</t>
  </si>
  <si>
    <t>Основное мероприятие 1.3.7.</t>
  </si>
  <si>
    <t xml:space="preserve">Предоставление социальных выплат молодым семьям
</t>
  </si>
  <si>
    <t>Основное мероприятие 1.3.8.</t>
  </si>
  <si>
    <t xml:space="preserve">Обеспечение мероприятий по исполнению вступивших в силу решений суда, касающихся жилищного обеспечения
</t>
  </si>
  <si>
    <t>Обеспечено содержание пустующих помещений муниципального жилищного фонда</t>
  </si>
  <si>
    <t>Проведены мероприятия по повышению энергетической эффективности в жилищной сфере</t>
  </si>
  <si>
    <t>Обеспечение мероприятий по переселению граждан из аварийного жилищного фонда</t>
  </si>
  <si>
    <t>Расселены жилые помещения в количестве не менее 19 ед.</t>
  </si>
  <si>
    <t xml:space="preserve">Переселены из аварийного жилищного фонда не менее 0 семей </t>
  </si>
  <si>
    <t>Уровень освоения выделенных бюджетных ассигнований - 100%</t>
  </si>
  <si>
    <t>Ежеквартально</t>
  </si>
  <si>
    <t>Размещение в ЕИС извещений об осуществлении закупок</t>
  </si>
  <si>
    <t>По мере необходимости</t>
  </si>
  <si>
    <t>Количество приобретенных жилых помещений детям-сиротам и детям, оставшимся без попечения родителей, лицам из их числа - 44 ед.</t>
  </si>
  <si>
    <t>Количество врученных свидетельств о предоставлении социальных выплат на приобретение жилого помещения или создание объекта индивидуального жилищного строительства для улучшения жилищных условий - 4 ед.</t>
  </si>
  <si>
    <t>Контрольное событие 9. Перечислены социальные выплаты на приобретение жилого помещения или создание объекта индивидуального жилищного строительства для улучшения жилищных условий</t>
  </si>
  <si>
    <t>Количество исполненных решений суда о предоставлении гражданину жилого помещения, на конец отчетного года - 57 шт.</t>
  </si>
  <si>
    <t>Количество предоставленных гражданам денежных выплат на приобретение жилого помещения для исполнения решения суда - 18 шт.</t>
  </si>
  <si>
    <t>Контрольное событие 10. Перечислены гражданам денежные выплаты на приобретение жилого помещения для исполнения решения суда</t>
  </si>
  <si>
    <t>Количество предоставленных гражданам жилых помещений - 10 шт.</t>
  </si>
  <si>
    <t>Контрольное событие 11. Подписаны договоры социального найма</t>
  </si>
  <si>
    <t>Мероприятие 1.3.8.3.  Выплата размера возмещения в связи с изъятием объектов недвижимого имущества во исполнение решений суда</t>
  </si>
  <si>
    <t>Количество изъятых жилых помещений - 29 шт.</t>
  </si>
  <si>
    <t>Контрольное событие 12. Выплачены денежные средства собственникам жилых помещений</t>
  </si>
  <si>
    <t>Подпрограмма 2. Обеспечение комфортного состояния жилищного фонда и снос аварийного жилищного фонда</t>
  </si>
  <si>
    <t>Повышение комфортности проживания граждан в жилищном фонде</t>
  </si>
  <si>
    <t>Создание условий для обеспечения комфортного состояния общего имущества многоквартирных домов.</t>
  </si>
  <si>
    <t>Обследованы помещения в целях их признания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</si>
  <si>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Начальник УЖКХ администрации МО ГО "Сыктывкар" Н.В.Дайновский; Заведующий отделом районного хозяйства администрации Эжвинского района МО ГО "Сыктывкар"Л.А.Симоненко</t>
  </si>
  <si>
    <t>Краткосрочный план капитального ремонта многоквартирных домов актуализирован</t>
  </si>
  <si>
    <t>Начальник УЖКХ администрации МО ГО "Сыктывкар" Н.В.Дайновский, Заведующий отделом районного хозяйства администрации Эжвинского района МО ГО "Сыктывкар"Л.А.Симоненко</t>
  </si>
  <si>
    <t>Проведены открытые конкурсы по отбору управляющих организаций для управления многоквартирными домами в соответствии с требованиями действующего законодательства по мере необходимости</t>
  </si>
  <si>
    <t>Контрольное событие 15. Проведены  открытые конкурсы по отбору управляющих организаций для управления многоквартирными домами</t>
  </si>
  <si>
    <t>Определены управляющие организации для управления многоквартирными домами в случаях, установленных ч.17 ст. 161 Жилищного Кодекса Российской Федерации</t>
  </si>
  <si>
    <t>Контрольное событие 17. Подготовлены проекты постановлений об определении управляющей организации для управления многоквартирными домами</t>
  </si>
  <si>
    <t>Основное мероприятие 2.1.4.1.Создание условий для жилищного строительства</t>
  </si>
  <si>
    <t>Мероприятие 2.1.4.1.1.
Обеспечение земельных участков инфраструктурой мкр. Сосновая поляна (внутримикрорайонные улицы, проезды и уличное освещение). Вторая очередь</t>
  </si>
  <si>
    <t xml:space="preserve">Утверждена проектно-сметная документация </t>
  </si>
  <si>
    <t xml:space="preserve">Контрольное событие 18. 
Разработана проектно-сметная документация и получено положительное заключение государственной экспертизы </t>
  </si>
  <si>
    <t>Начальник управления архитектуры, городского строительства и землепользования администрации МОГО "Сыктывкар" Е.В.Мартынова, Начальник УЖКХ администрации МО ГО "Сыктывкар" Н.В.Дайновский, Начальник Управления по связям с общественностью и социальной работе администрации МОГО "Сыктывкар"  Н.С. Клюева, Заведующий отделом районного хозяйства администрации Эжвинского района МО ГО "Сыктывкар" Л.А.Симоненко, Заведующий отделом фонда и управления имуществом КУМИ администрации МО ГО "Сыктывкар" М.В. Шумайлова</t>
  </si>
  <si>
    <t>Обследование объектов согласно поступившим заявлениям</t>
  </si>
  <si>
    <t>Выполнены запланированные работы по обеспечению доступности объектов и услуг для инвалидов и других маломобильных групп населения в жилищном фонде</t>
  </si>
  <si>
    <t xml:space="preserve">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Заведующий сектором учета мунципальной собственности КУМИ администрации МО ГО "Сыктывкар" О.В. Корнилюк </t>
  </si>
  <si>
    <t>Обеспечение надлежащего состояния муниципального жилищного фонда, снижение уровня износа и повышение уровня благоустройства муниципального жилищного фонда</t>
  </si>
  <si>
    <t>сформирован и выполнен план работ по капитальному ремонту и повышению степени благоустройства многоквартирных домов и капитального ремонта (ремонта) жилых помещений, находящихся в муниципальной собственности</t>
  </si>
  <si>
    <t>Обеспечение надлежащего состояния муниципального жилищного фонда.</t>
  </si>
  <si>
    <t xml:space="preserve">Исполнены обязательств по оплате взносов на капитальный ремонт общего имущества в многоквартирных домах в доле муниципальных помещений. </t>
  </si>
  <si>
    <t xml:space="preserve">Обеспечение надлежащего содержания пустующих помещений в жилищном фонде </t>
  </si>
  <si>
    <t>Мероприятие 2.2.3.1. Организация содержания  зданий маневренного фонда, расположенных по адресам: г. Сыктывкар, ул. Общественная, д.11, ул. Ухтинская, д.2</t>
  </si>
  <si>
    <t>Содержание здания маневренного фонда, расположенных по адресам г. Сыктывкар, ул. Общественная, д.11, ул. Ухтинская, д.2</t>
  </si>
  <si>
    <t>Заведующий отделом ФЭРи БУ КУМИ администрации МО ГО "Сыктывкар" Р.В. Сидоров., Заместитель Председателя - заведующнго отделом арендных отношений и приватизации жилья КУМИ администрации МО ГО "Сыктывкар" Роговая Е.А., Заведующий отделом районного хозяйства администрации Эжвинского района МО ГО "Сыктывкар" Л.А.Симоненко</t>
  </si>
  <si>
    <t>Заведующий отделом ФЭРи БУ КУМИ администрации МО ГО "Сыктывкар" Р.В. Сидоров., Заместитель Председателя - заведующего отделом арендных отношений и приватизации жилья КУМИ администрации МО ГО "Сыктывкар" Роговая Е.А., Заведующий отделом финансов и бухгалтерского учета администрации Эжвинского района МО ГО "Сыктывкар" Е.В. Меледина</t>
  </si>
  <si>
    <t>Обеспечен доступ в не менее 25  пустующих помещений в муниципальном жилищном фонде</t>
  </si>
  <si>
    <t>Проведена оценка рыночной стоимости не менее 140 объектов недвижимого имущества с целью установления размера возмещения за изымаемое имущество</t>
  </si>
  <si>
    <t xml:space="preserve"> Руководитель администрации Эжвинского района МО ГО "Сыктывкар" С.В. Воронин, Начальник Управления ЖКХ администрации МО ГО "Сыктывкар"Н.В.Дайновский, Председатель КУМИ администарции МО ГО "Сыктывкар" И.Н.Янчук</t>
  </si>
  <si>
    <t>Повышение энергетической эффективности в жилищной сфере</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</si>
  <si>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Заместитель Председателя - заведующего отделом арендных отношений и приватизации жилья КУМИ администарции МО ГО "Сыктывкар" Роговая Е.А.</t>
  </si>
  <si>
    <t>Заместитель Председателя - заведующего отделом арендных отношений и приватизации жилья КУМИ администрации МО ГО "Сыктывкар" Роговая Е.А.</t>
  </si>
  <si>
    <t xml:space="preserve"> Руководитель администрации Эжвинского района МО ГО "Сыктывкар" С.В. Воронин,Начальник Управления ЖКХ администрации МО ГО "Сыктывкар" Н.В.Дайновский </t>
  </si>
  <si>
    <t>Сокращение аварийного жилищного фонда</t>
  </si>
  <si>
    <t>Снос не менее 6 аварийных домов.</t>
  </si>
  <si>
    <t>Подпрограмма 3. "Обеспечение населения МО ГО  "Сыктывкар" коммунальными и отдельными бытовыми услугами"</t>
  </si>
  <si>
    <t xml:space="preserve">Начальник Управления ЖКХ администрации МО ГО "Сыктывкар" Н.В.Дайновский </t>
  </si>
  <si>
    <t>Организована работа с поставщиками топлива твердого по возмещению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t>
  </si>
  <si>
    <t>Начальник Управления ЖКХ администрации МО ГО "Сыктывкар" Н.В.Дайновский ; Заведующий отделом районного хозяйства администрации Эжвинского района МО ГО "Сыктывкар" Л.А.Симоненко</t>
  </si>
  <si>
    <t>Обеспечена безопасная и бесперебойная работа объектов и сетей коммунального хозяйства, находящихся в муниципальной собственности</t>
  </si>
  <si>
    <t>Обеспечено страхование и содержание сетей газоснабжения, находящихся в муниципальной собственности.</t>
  </si>
  <si>
    <t xml:space="preserve">Количество бань, оказывающих бытовые услуги по помывке населения по тарифам, установленным представительным органом МО ГО "Сыктывкар" не менее 10 ед.
</t>
  </si>
  <si>
    <t>Обеспечение бесперебойного функционирования муниципальных бань</t>
  </si>
  <si>
    <t xml:space="preserve"> декабрь</t>
  </si>
  <si>
    <t>Заместитель УЖКХ администрации МО ГО "Сыктывкар" О.Б. Бондаренко;  Заместитель руководителя администрации Эжвинского района МО ГО "Сыктывкар" Т.А. Таскаева</t>
  </si>
  <si>
    <t>Сохранение для населения возможности воспользоваться доступными бытовыми услугами</t>
  </si>
  <si>
    <t>Заместитель УЖКХ администрации МО ГО "Сыктывкар" О.Б. Бондаренко</t>
  </si>
  <si>
    <t>Начальник Управления ЖКХ администрации МО ГО "Сыктывкар"  Н.В.Дайновский; Заведующий отделом районного хозяйства администрации Эжвинского района МО ГО "Сыктывкар" Л.А.Симоненко</t>
  </si>
  <si>
    <t xml:space="preserve">Организация перевозки  умерших граждан с места смерти до морга в количестве предусмотренном муниципальным контрактом.
</t>
  </si>
  <si>
    <t>Обеспечено выполнение принятых полномочий по транспортировке тел умерших с места смерти до морга</t>
  </si>
  <si>
    <t xml:space="preserve">Подпрограмма 4."Обеспечение создания условий для реализации муниципальной программы"     </t>
  </si>
  <si>
    <t>Выполнение в установленные сроки не менее 80% мероприятий, установленных планом реализации муниципальной программы</t>
  </si>
  <si>
    <t xml:space="preserve">Освоение 90% бюджетных средств </t>
  </si>
  <si>
    <t>Муниципальная программа (ИТОГО)</t>
  </si>
  <si>
    <t>Достигнут уровень удовлетворенности  работой жилищно-коммунального хозяйства - 44,5%</t>
  </si>
  <si>
    <t>Плановый срок в отчетном году</t>
  </si>
  <si>
    <t>№п/п</t>
  </si>
  <si>
    <t>1.1.</t>
  </si>
  <si>
    <t>направленность 2024 с 2025 факт</t>
  </si>
  <si>
    <t>обоснование отклонений сравниваем план с фактом 2025 года</t>
  </si>
  <si>
    <t>25-жкх</t>
  </si>
  <si>
    <t>город-155,эжва 19</t>
  </si>
  <si>
    <t>жкх 16,эжва 9</t>
  </si>
  <si>
    <t>на снижение (положительно)</t>
  </si>
  <si>
    <t>Таблица 9</t>
  </si>
  <si>
    <t>№</t>
  </si>
  <si>
    <t>Вид нормативного правового акта, номер и дата принятия</t>
  </si>
  <si>
    <t>Суть изменений (краткое изложение)</t>
  </si>
  <si>
    <t>Номер, дата нормативного правового акта</t>
  </si>
  <si>
    <t>Постановление администрации МО ГО «Сыктывкар» « Жилищный фонд и коммунальное хозяйство» от 31.12.2019 № 12/3938</t>
  </si>
  <si>
    <t xml:space="preserve">Сведения
о внесенных в муниципальную программу
«Жилищный фонд и коммунальное хозяйство» изменениях
по состоянию на 01.01.2026
</t>
  </si>
  <si>
    <t>В связи с передачей денежных средств на расселение 2 жилых помещений в бухгалтерию администрации для выплаты гражданам (судом вынесены решения о взыскании денежных средств с администрации); в отношении 1 жилого помещения выплата денежных средств перенесена на 2026 год, по причине вступления судебного решения в законную силу в 2026 году.</t>
  </si>
  <si>
    <t xml:space="preserve">В связи с преждевременной сдачей жилых помещений, приобретенных путем участия в долевом строительстве, а также подписание гражданами договоров специализированного найма от 2024 года </t>
  </si>
  <si>
    <t>Рост показателя обусловлен выполнением работ по объектам, ремонт которых менее затратный.</t>
  </si>
  <si>
    <t>5-ЖКХ(ул. Тентюковская 330а, Октябрьский проспект 111, ул. Советская 29, ул. Юхнина 17а,ул.Черапанова д.15)</t>
  </si>
  <si>
    <t>Переселение граждан из аварийного жилищного фонда</t>
  </si>
  <si>
    <t xml:space="preserve">35 813,0
</t>
  </si>
  <si>
    <t>Основное мероприятие 2.1.4.1</t>
  </si>
  <si>
    <t>Создание условий для жилищного строительства</t>
  </si>
  <si>
    <t>Основное мероприятие 3.1.3.1.</t>
  </si>
  <si>
    <t>Строительство и реконструкция объектов коммунального хозяйства</t>
  </si>
  <si>
    <t>индикатор введен в 2025 году</t>
  </si>
  <si>
    <t>элект= 83% тепло=73%,водоотв=75%,газ=75%</t>
  </si>
  <si>
    <t xml:space="preserve">Данные отражены по результатам независимого опроса населения с применением информационно-телекоммуникационных сетей и информационных технологий. </t>
  </si>
  <si>
    <t>нет</t>
  </si>
  <si>
    <t xml:space="preserve">Не достигнуто. </t>
  </si>
  <si>
    <t>Не достигнуто. За 2025 год расселены жилые помещения в количестве 16 ед.</t>
  </si>
  <si>
    <t>Достигнуто. В 2025 году в ЕИС размещено 208 извещений об осуществлении закупок.</t>
  </si>
  <si>
    <t>Не достигнуто.</t>
  </si>
  <si>
    <t>Достигнуто. В 2025 году количество врученных свидетельств о предоставлении социальных выплат на приобретение жилого помещения или создание объекта индивидуального жилищного строительства для улучшения жилищных условий - 4 ед.</t>
  </si>
  <si>
    <t>Достигнуто. В 2025 году количество предоставленных гражданам денежных выплат на приобретение жилого помещения для исполнения решения суда - 23 шт.</t>
  </si>
  <si>
    <t>56-кжп,дф125</t>
  </si>
  <si>
    <t>Достигнуто. В 2025 году количество предоставленных гражданам жилых помещений - 16 шт.</t>
  </si>
  <si>
    <t>Достигнуто создание условий для обеспечения комфортного состояния общего имущества многоквартирных домов.</t>
  </si>
  <si>
    <t>Достигнуто. Постановление администрации МО городского округа "Сыктывкар" от 02.06.2023 № 6/1897
(ред. от 03.12.2025)
"Об утверждении краткосрочного плана реализации региональной программы капитального ремонта общего имущества в многоквартирных домах на территории МО ГО "Сыктывкар" на 2024 - 2026 годы".</t>
  </si>
  <si>
    <t>03.02.2025 04.04.2025 07.05.2025 29.07.2025 02.09.2025 17.10.2025 19.12.2025</t>
  </si>
  <si>
    <t>Достигнуто повышение комфортности проживания граждан в жилищном фонде.  За 2025 года проведено 25 профилактических мероприятий в рамках Федерального закона от 31.07.2020 N 248-ФЗ "О государственном контроле (надзоре) и муниципальном контроле в Российской Федерации".</t>
  </si>
  <si>
    <t>04.04.2025 13.05.2025 14.05.2025 05.06.2025 10.06.2025 07.07.2025 29.07.2025 30.07.2025 04.09.2025 05.09.2025 30.09.2025 10.11.2025 12.11.2025</t>
  </si>
  <si>
    <t>07.02.2025 24.03.2025 04.04.2025 09.04.2025 21.05.2025 23.05.2025 03.06.2025 20.06.2025 30.06.2025 07.07.2025 25.08.2025 03.09.2025 17.09.2025 07.10.2025 09.12.2025 19.12.2025 22.12.2025 23.12.2025 24.12.2025</t>
  </si>
  <si>
    <t>Достигнуто. В 2025 году подготовлено 19 постановлений об определении управляющей организации  для управления многоквартирными домами.</t>
  </si>
  <si>
    <t>Начальник управления архитектуры, городского строительства и землепользования администрации МОГО "Сыктывкар" Е.В.Мартынова, начальник бюджетного учреждения "Управление капитального строительства МО ГО "Сыктывкар"  Е.В. Демина</t>
  </si>
  <si>
    <t>Выполнены строительно-монтажные работы по ул. Центральная и ул. 7-я Линия, подъезд к ул. Ельная № 1, подъезд к ул. Ельная №2</t>
  </si>
  <si>
    <t>-</t>
  </si>
  <si>
    <t xml:space="preserve">Не достигнуто
21.04.2023 г. заключен договор на разработку проектно-сметной документации. Документация будет утверждена после получения положительного заключения государственной экспертизы. Получение заключения государственной экспертизы за счет средств проектировщика запланировано - в 1 квартале 2026 г. </t>
  </si>
  <si>
    <t>В 2025 году получено отрицательное заключение государственной экспертизы.</t>
  </si>
  <si>
    <t>Не достигнуто создание условий для обеспечения комфортного состояния общего имущества многоквартирных домов.</t>
  </si>
  <si>
    <t>Достигнуто. Обследовано 19 объектов согласно поступившим заявлениям.</t>
  </si>
  <si>
    <t xml:space="preserve">16.01.2025 15.05.2025 20.06.2025  30.06.2025 30.10.2025 25.07.2025 05.12.2025 </t>
  </si>
  <si>
    <t>эжва=23 общий отдел=9</t>
  </si>
  <si>
    <t>жкх=965,эжва=276</t>
  </si>
  <si>
    <t>12.02.2025 14.02.2025</t>
  </si>
  <si>
    <t>Достигнуто обеспечение надлежащего состояния муниципального жилищного фонда, снижение уровня износа и повышение уровня благоустройства муниципального жилищного фонда.</t>
  </si>
  <si>
    <t xml:space="preserve">05.05.2025 12.06.2025 17.06.2025 08.07.2025 25.08.2025 26.08.2025  04.09.2025 16.09.2025 30.09.2025 09.10.2025    03.11.2025 17.11.2025  09.12.2025 15.12.2025  17.12.2025 19.12.2025 </t>
  </si>
  <si>
    <t>Достигнуто обеспечение надлежащего состояния муниципального жилищного фонда.</t>
  </si>
  <si>
    <t xml:space="preserve">Достигнуто. Взносы перечисляются своевременно.                                                                       
Просроченая задолженность отсутствует.  </t>
  </si>
  <si>
    <t xml:space="preserve">Достигнуто обеспечение надлежащего содержания пустующих помещений в жилищном фонде </t>
  </si>
  <si>
    <t>Достигнуто. Просроченная кредиторская задолженность по содержанию зданий маневренного фонда, расположенных по адресам г. Сыктывкар, ул. Общественная, д. 11, ул.Ухтинская, д.2 отсутствует</t>
  </si>
  <si>
    <t>Достигнуто. Просроченной задолженности по оплате расходов нет. Оплата расходов по содержанию пустующих помещений в многоквартирных домах, находящихся в муниципальной собственности, осуществлялась ежемесячно.</t>
  </si>
  <si>
    <t>04.03.2025 21.05.2025 21.08.2025</t>
  </si>
  <si>
    <t>Достигнуто. Проведена оценка рыночной стоимости 482 объектов недвижимого имущества с целью установления размера возмещения за изымаемое имущество.</t>
  </si>
  <si>
    <t>Достигнуто. Обеспечен доступ в 28 пустующих помещений в муниципальном жилищном фонде.</t>
  </si>
  <si>
    <t>Достигнуто повышение энергетической эффективности в жилищной сфере.</t>
  </si>
  <si>
    <t>Показатель отражен по фактически выполненым работам, в соответсвии с доведенными ассигнованиями, с обращениями граждан и решением Межведомственной комиссии по оценке и обследованию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</si>
  <si>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Не достигнуто. Выполнены работ по сносу 5 аварийных домов (ул. Тентюковская 330а, Октябрьский проспект 111, ул. Советская 29, ул. Юхнина 17а,ул.Черапанова д.15)</t>
  </si>
  <si>
    <t>26.02.2025 16.07.2025 17.07.2025 04.08.2025 11.09.2025</t>
  </si>
  <si>
    <t>куми 6,52 эжва,4 ужкх</t>
  </si>
  <si>
    <t xml:space="preserve">Достигнуто. Проведены мероприятия по повышению энергетической эффективности в жилищной сфере. Возмещены расходы по 62 объектам жилищного фонда, в которых проведены мероприятия по энергосбережению и повышению энергетической эффективности в рамках выполнения работ по капитальному ремонту
</t>
  </si>
  <si>
    <t>Начальник УАГСиЗ администрации МО ГО "Сыктывкар" Е.В. Мартынова; Начальник БУ "УКС МО ГО "Сыктывкар" Е.В. Демина</t>
  </si>
  <si>
    <t>Достигнуто. Обеспечена безопасная и бесперебойная работа объектов и сетей коммунального хозяйства, находящихся в муниципальной собственности</t>
  </si>
  <si>
    <t xml:space="preserve">Достигнуто. Выполнены работы по страхованию и содержанию сетей газоснабжения, находящихся в муниципальной собственности.                       </t>
  </si>
  <si>
    <t>Начато строительство объекта</t>
  </si>
  <si>
    <t>Основное мероприятие  3.1.3.1. Строительство и реконструкция объектов коммунального хозяйства</t>
  </si>
  <si>
    <t>Достигнуто
22.08.2025 заключен конракт на выполнение строительно-монтажных работ. Срок завершения - 01.02.2027</t>
  </si>
  <si>
    <t>Не достигнуто. В 2025 году изъято жилых помещений - 17  и произведена выплата денежных средств по исполнительным листам собственникам 82 жилых помещений.</t>
  </si>
  <si>
    <t>Показатель не достигнут, в связи с выплатой денежных средств по мировым соглашениям гражданам на приобретение жилого помещения для исполнения решения суда.</t>
  </si>
  <si>
    <t>Достигнуто. За 2025 год уровень освоения выделенных бюджетных ассигнований - 100%.</t>
  </si>
  <si>
    <t>Достигнуто.
04.03.2025 г. получено положительное заключение государственной экспертизы проектной документации и результатов инженерных изысканий.
26.03.2025 получено положительное заключение государственной экспертизы  проверки достоверности определения сметной стоимости.
31.03.2025 утверждена проектно-сметная документация.</t>
  </si>
  <si>
    <t>И.о. начальника управления экономики и анализа администрации МО ГО "Сыктывкар" Е.А. Севастьянова; Заместитель руководителя администрации Эжвинского района МО ГО "Сыктывкар" Т.А. Таскаева</t>
  </si>
  <si>
    <t>Достигнуто обеспечение бесперебойного функционирования муниципальных бань.Утверждено Постановление администрации МО ГО "Сыктывкар" от  11.12.2025 № 01/2025-19. Общая численность граждан, которые воспользовались бытовыми услугами составляет 128508 чел, в т.ч. Эжвинский район 12685 чел. Также предоставлена субсидия на частичное возмещение затрат, возникающих в связи с предоставлением бытовых услуг по помывке населения в банях, по тарифам, установленным Советом МО ГО "Сыктывкар", ниже их экономически обоснованной стоимости .</t>
  </si>
  <si>
    <t>Достигнуто сохранение для населения возможности воспользоваться доступными бытовыми услугами</t>
  </si>
  <si>
    <t>21.02.2025 24.03.2025  22.04.2025 30.04.2025 22.05.2025 07.05.2025 23.06.2025  02.06.2025 06.06.2025 25.06.2025 24.07.2025 25.07.2025 21.08.2025 01.09.2025 24.09.2025  03.10.2025 24.10.2025  06.11.2025 26.11.2025 18.12.2025 23.12.2025 24.12.2025 25.12.2025</t>
  </si>
  <si>
    <t>не было необходимости</t>
  </si>
  <si>
    <t xml:space="preserve">Достигнута организация перевозки  умерших граждан с места смерти до морга в количестве предусмотренном муниципальным контрактом.
</t>
  </si>
  <si>
    <t>Не достигнуто. Освоение 82% бюджетных средств.</t>
  </si>
  <si>
    <t>Показатель отражен по факту оплаченных работ. Из предусмотренных 1 357 617,1 тыс.руб. исполнено 1 117 252,9 тыс. руб.</t>
  </si>
  <si>
    <t>23.01.2025 24.01.2025 14.02.2025 17.03.2025 18.03.2025 19.03.2025 04.04.2025 18.04.2025  24.04.2025 28.04.2025 05.06.2025 30.06.2025 11.07.2025  30.07.2025 01.08.2025 08.08.2025 18.09.2025 13.10.2025 25.11.2025</t>
  </si>
  <si>
    <t>Достигнуто. За 2025 года проведено 88 заседаний межведомственной комиссии. Выполнены работы по подготовке заключений оценки технического состояния многоквартирных домов (10 адресов ).</t>
  </si>
  <si>
    <t>жкх-0,эжва 6</t>
  </si>
  <si>
    <t>Работы по  оборудованию входной группы подъезда по ул. Первомайская д.85, выполнены не в полном объеме, в связи с задержкой поставки наклонного подъемного устройства в тамбуре МКД.</t>
  </si>
  <si>
    <t>Не достигнуто: 1) в связи с передачей денежных средств на расселение 2 жилых помещений в бухгалтерию администрации для выплаты гражданам (судом вынесены решения о взыскании денежных средств с администрации); в отношении 1 жилого помещения выплата денежных средств перенесена на 2026 год, по причине вступления судебного решения в законную силу в 2026 году; 2)в связи с отсутствием программы переселения.</t>
  </si>
  <si>
    <t>Расчистка от зеленых насаждений на территории вдоль трассы и устройство площадки для обслуживания насосной станции</t>
  </si>
  <si>
    <t>Заключено не менее 6 договоров (соглашений) на обеспечение граждан МО ГО "Сыктывкар" твердым топливом (на условиях покрытия недополученных доходов, возникающих в результате государственного регулирования цен на топливо твердое, реализуемое для нужд отопления гражданам, проживающим в домах с печным отоплением)</t>
  </si>
  <si>
    <t>Достигнуто. Заключено 15 договоров (соглашений) на обеспечение граждан МО ГО "Сыктывкар" твердым топливом (на условиях покрытия недополученных доходов, возникающих в результате государственного регулирования цен на топливо твердое, реализуемое для нужд отопления гражданам, проживающим в домах с печным отоплением)</t>
  </si>
  <si>
    <t xml:space="preserve">Выполнение не менее 90% запланированных объемов работ по строительству и реконструкции объектов коммунального хозяйства (на конец года) </t>
  </si>
  <si>
    <t>Проблемы, возникшие в ходе реализации мероприятия</t>
  </si>
  <si>
    <t>Председатель Комитета жилищной политики администрации МО ГО "Сыктывкар" И.А.Галлингер</t>
  </si>
  <si>
    <t xml:space="preserve">Контрольное событие 1. Подготовлены соглашения об изъятии недвижимого имущества для муниципальных нужд (путем выкупа доли в праве общей долевой собственности на земельный участок и расположенного на нем жилого помещения) </t>
  </si>
  <si>
    <t>Руководитель юридической службы Комитета жилищной политики администрации МО ГО "Сыктывкар" Я.В. Хозяинова</t>
  </si>
  <si>
    <t>Председатель Комитета жилищной политики администрации МО ГО "Сыктывкар" И.А.Галлингер, Руководитель юридической службы Комитета жилищной политики администрации МО ГО "Сыктывкар" Я.В. Хозяинова</t>
  </si>
  <si>
    <t>Председатель Комитета жилищной политики администрации МО ГО "Сыктывкар" И.А.Галлингер, Руководитель службы по вопросам расселения граждан из аварийного жилищного фонда Комитета жилищной политики администрации МО ГО "Сыктывкар"  Д.Р. Кутькина</t>
  </si>
  <si>
    <t>Контрольное событие 2. Оформлены договоры социального найма жилого помещения в связи с переселением из аварийного жилищного фонда, согласившимся на данные жилые помещения</t>
  </si>
  <si>
    <t xml:space="preserve">Председатель Комитета жилищной политики администрации МО ГО "Сыктывкар" И.А.Галлингер, Заместитель начальника Департамента финансов администрации МО ГО "Сыктывкар" Данилова Н.Н.
</t>
  </si>
  <si>
    <t>Контрольное событие 13. Проведены заседания межведомственной комиссии, оценка и обследование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</si>
  <si>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 xml:space="preserve">Контрольное событие 14. Сформирован краткосрочный план капитального ремонта многоквартирных домов </t>
  </si>
  <si>
    <t>Начальник управления архитектуры, городского строительства и землепользования администрации МОГО "Сыктывкар" Е.В.Мартынова, Начальник бюджетного учреждения "Управление капитального строительства МО ГО "Сыктывкар" А.А. Пытова</t>
  </si>
  <si>
    <t>Мероприятие 
Обеспечение земельных участков инфраструктурой мкр. Емваль (внутримикрорайонные улицы, проезды и уличное освещение, противопожарное водоснабжение)</t>
  </si>
  <si>
    <t xml:space="preserve">Контрольное событие 19. Проведены заседания по обследованию жилых помещений инвалидов и общего имущества в многоквартирных домах, в которых проживают инвалиды в целях их приспособления и обеспечения условий доступности </t>
  </si>
  <si>
    <t>Начальник УЖКХ администрации МО ГО "Сыктывкар" Н.В.Дайновский, Председатель Комитета жилищной политики администрации МО ГО "Сыктывкар" И.А. Галлингер, Заведующий отделом районного хозяйства администрации Эжвинского района МО ГО "Сыктывкар" Л.А.Симоненко</t>
  </si>
  <si>
    <t xml:space="preserve">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И.о. руководителя службы по распределению жилых помещений муниципального жилищного фонда Комитета жилищной политики администрации МО ГО "Сыктывкар" В.С. Елина      </t>
  </si>
  <si>
    <t xml:space="preserve">Контрольное событие 23. Исполнены обязательства по оплате взносов на капитальный ремонт общего имущества в многоквартирных домах в доле муниципальных помещений. </t>
  </si>
  <si>
    <t>Контрольное событие 25. Исполнены обязательства по оплате расходов  по содержанию пустующих помещений в многоквартирных домах, находящихся в муниципальной собственности</t>
  </si>
  <si>
    <t>Контрольное событие 26. Выполнены работы по вскрытию замков для доступа в квартиры, находящихся в собственности МО ГО "Сыктывкар"</t>
  </si>
  <si>
    <t>Заведующий отделом ФЭРи БУ КУМИ администрации МО ГО "Сыктывкар" Мамай М.В., заместитель Председателя - заведующего отделом арендных отношений и приватизации жилья КУМИ администарции МО ГО "Сыктывкар" Роговая Е.А., Заведующий отделом районного хозяйства администрации Эжвинского района МО ГО "Сыктывкар" Л.А.Симоненко, И.о. руководителя службы по вопросам распределения жилых помещений муниципального жилищного фонда администрации МО ГО "Сыктывкар" В.С. Елина</t>
  </si>
  <si>
    <t>Контрольное событие 27. Выполнены работы по оценке (определению размера возмещения) в связи с изъятием объектов недвижимого имущества</t>
  </si>
  <si>
    <t>Председатель Комитета жилищной политики администрации МОГО "Сыктывкар" И.А.Галлингер</t>
  </si>
  <si>
    <t>Заведующий отделом ФЭРи БУ КУМИ администрации МО ГО "Сыктывкар" Р.В. Сидоров, Заместитель Председателя - заведующего отделом арендных отношений и приватизации жилья КУМИ администрации МО ГО "Сыктывкар" Роговая Е.А., Заведующий отделом районного хозяйства администрации Эжвинского района МО ГО "Сыктывкар" Л.А.Симоненко, И.о. руководителя службы по вопросам распределения жилых помещений муниципального жилищного фонда администрации МО ГО "Сыктывкар" В.С. Елина</t>
  </si>
  <si>
    <t>Контрольное событие 28. Возмещены затраты по замене приборов учета в части муниципального жилого фонда</t>
  </si>
  <si>
    <t>Контрольное событие 29. Выполнены работы по замене приборов учета в муниципальном жилищном фонде</t>
  </si>
  <si>
    <t>Контрольное событие 30. Выполнено возмещение расходов нанимателей по установке, замене, поверке приборов учета</t>
  </si>
  <si>
    <t xml:space="preserve">Контрольное событие 31. Выполнены работы по сносу аварийного жилищного фонда </t>
  </si>
  <si>
    <t>Контрольное событие 32. Сформирован список-реестр граждан с указанием места жительства гражданина, цены и объема предоставленного твердого топлива, годовой потребности гражданина в топливе твердом для нужд отопления, определенной в соответствии с установленными нормативами потребления топлива твердого в расчете на 1 кв. метр общей площади жилых помещений, и размеров региональных стандартов нормативной площади жилого помещения, установленных в статье 1 Закона Республики Коми от 28.06.2005 N 54-РЗ "О региональном стандарте нормативной площади жилого помещения, используемом для расчета субсидий на оплату жилого помещения и коммунальных услуг", но не более фактического размера занимаемой общей площади жилого помещения</t>
  </si>
  <si>
    <t>Контрольное событие 33. Оказана муниципальная услуга по выдаче справки-расчета по определению годовой потребности в твердом топливе гражданам, проживающим в домах с печным отоплением на территории МО ГО "Сыктывкар"</t>
  </si>
  <si>
    <t>Контрольное событие 34. Предоставлена субсидия на возмещение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  (своевременная проверка предоставленных документов, перечисление средств бюджета МО ГО "Сыктывкар", соблюдение условий и порядка предоставления субсидии)</t>
  </si>
  <si>
    <t>Контрольное событие 35. Выполнены работы по страхованию сетей газоснабжения, находящихся в муниципальной собственности  (страховая премия)</t>
  </si>
  <si>
    <t xml:space="preserve">Контрольное событие 36. Выполнены работы по  содержанию  сетей газоснабжения (объектов сетей газоснабжения), находящихся в муниципальной собственности </t>
  </si>
  <si>
    <t>Мероприятие 3.1.3.1.1.
Водоснабжение п.г.т. Седкыркещ, вторая очередь</t>
  </si>
  <si>
    <t>Начальник УАГСиЗ администрации МО ГО "Сыктывкар" Е.В. Мартынова; И.о. начальника БУ "УКС МО ГО "Сыктывкар" Е.В. Демина</t>
  </si>
  <si>
    <t>Контрольное событие 37. 
Разработана проектно-сметная документация и получено положительное заключение государственной экспертизы</t>
  </si>
  <si>
    <t>Мероприятие 
Водоснабжение п.г.т. Седкыркещ</t>
  </si>
  <si>
    <t>Контрольное событие 
Разработана проектно-сметная документация и получено положительное заключение государственной экспертизы</t>
  </si>
  <si>
    <t>Контрольное событие 
Заключен контракт на выполнение строительно-монтажных работ</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</si>
  <si>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И.о. начальника управления экономики и анализа администрации МО ГО "Сыктывкар" П.О. Яценко</t>
  </si>
  <si>
    <t>Контрольное событие 38. Подготовлены и предоставлены на рассмотрение Совета МО ГО "Сыктывкар" проекты решения Совета МО ГО "Сыктывкар" об установлении тарифов на услуги бань</t>
  </si>
  <si>
    <t>И.о. начальника управления экономики и анализа администрации МО ГО "Сыктывкар" П.О. Яценко; Заместитель руководителя администрации Эжвинского района МО ГО "Сыктывкар" Т.А. Таскаева</t>
  </si>
  <si>
    <t>Контрольное событие 39. Внесены изменения в проекты нормативных правовых актов в рамках реализации мероприятия</t>
  </si>
  <si>
    <t>Контрольное событие 40. Предоставлена субсидия на частичное возмещение затрат, возникающих в связи с предоставлением бытовых услуг по помывке населения в банях, по тарифам, установленным Советом МО ГО "Сыктывкар", ниже их экономически обоснованной стоимости (своевременная проверка предоставленных документов, перечисление средств бюджета МО ГО "Сыктывкар", соблюдение порядка предоставления субсидии)</t>
  </si>
  <si>
    <t>Контрольное событие 41. Выполнены подрядными организациями работы по транспортировке тел умерших с места смерти до морга</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</si>
  <si>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Председатель Комитета жилищной политики администрации МО ГО "Сыктывкар" И.А.Галлингер, Председатель КУМИ администрации МО ГО "Сыктывкар" И.Н.Янчук</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</si>
  <si>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Председатель Комитета жилищной политики администрации МО ГО "Сыктывкар" И.А.Галлингер</t>
  </si>
  <si>
    <t>Мероприятие 
Строительство водопровода по ул. Школьная - ул. Полевая - ул. Комсомольская - ул. Серова в мкр. Лесозавод, г. Сыктывкар</t>
  </si>
  <si>
    <t>Мероприятие 
Напорный канализационный коллектор от п.г.т. Краснозатонский до ЛДК</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</si>
  <si>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И.о. руководителя службы по распределению жилых помещений муниципального жилищного фонда Комитета жилищной политики администрации МО ГО "Сыктывкар" В.С. Елина</t>
  </si>
  <si>
    <t xml:space="preserve"> Руководитель администрации Эжвинского района МО ГО "Сыктывкар" С.В. Воронин, Председатель КУМИ администарции МО ГО "Сыктывкар" И.Н.Янчук, Председатель Комитета жилищной политики администрации МО ГО "Сыктывкар" И.А. Галлингер, Начальник отдела по финансово-экономической работе и бухгалтерскому учету Н.А. Безносикова</t>
  </si>
  <si>
    <t>Контрольное событие  
Проведена расчистка от зеленых насаждений территории вдоль трассы</t>
  </si>
  <si>
    <t>Контрольное событие 
Выполнены работы по устройству площадки для обслуживания насосной станции объекта</t>
  </si>
  <si>
    <t>Контрольное событие 24. Отсутствие просроченной задолженности за коммунальные услуги  по зданиям маневренного фонда, расположенных по адресам: г. Сыктывкар, ул. Общественная, д.11, ул. Ухтинская, д.2</t>
  </si>
  <si>
    <t xml:space="preserve">Сведения
о степени выполнения основных мероприятий, ведомственных
целевых программ, мероприятий и контрольных событий 
</t>
  </si>
  <si>
    <t>Задача 1.1. Решение вопросов переселения граждан из аварийного жилищного фонда</t>
  </si>
  <si>
    <t>Задача 1.3. Реализация мероприятий по улучшению жилищных условий отдельных категорий граждан (введена в действие с 01.01.2023)</t>
  </si>
  <si>
    <t>Количество расселенных жилых помещений</t>
  </si>
  <si>
    <t>Количество детей-сирот и детей, оставшихся без попечения родителей (лиц из числа детей-сирот и детей, оставшихся без попечения родителей), обеспеченных жилыми помещениями, на конец отчетного года</t>
  </si>
  <si>
    <t>Количество молодых семей, проживающих на территории МО ГО "Сыктывкар", получивших социальные выплаты на приобретение жилого помещения или создание объекта индивидуального жилищного строительства для улучшения жилищных условий, на конец отчетного года</t>
  </si>
  <si>
    <t>Количество отдельных категорий граждан, установленных N 5-ФЗ "О ветеранах", получивших единовременные денежные выплаты за счет средств субвенций, поступающих из федерального бюджета, на конец отчетного года</t>
  </si>
  <si>
    <t>Количество исполненных решений суда, касающихся жилищного обеспечения</t>
  </si>
  <si>
    <t>Подпрограмма 2. "Обеспечение комфортного состояния жилищного фонда и снос аварийного жилищного фонда"</t>
  </si>
  <si>
    <t>Задача 2.1. Создание условий для обеспечения комфортного состояния жилых домов</t>
  </si>
  <si>
    <t>Уровень выполнения муниципальным образованием обязательства по формированию и внесению изменений в краткосрочный план капитального ремонта многоквартирных домов, расположенных на территории МО ГО "Сыктывкар"</t>
  </si>
  <si>
    <t>Доля жилых помещений и многоквартирных домов по которым межведомственной комиссией в установленные сроки проведена оценка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 от общего количества жилых помещений и многоквартирных домов подлежащих оценке</t>
  </si>
  <si>
    <t>Количество проведенных контрольных (надзорных) и профилактических мероприятий в рамках Федерального закона от 31.07.2020 N 248-ФЗ "О государственном контроле (надзоре) и муниципальном контроле в Российской Федерации" (в год)</t>
  </si>
  <si>
    <t>Процент технической готовности объекта инженерной и (или) дорожной инфраструктуры, строительство (реконструкция) которого осуществлялось в соответствующем финансовом году</t>
  </si>
  <si>
    <t>Доля обследованных объектов на предмет возможности (невозможности) их приспособления для инвалидов от общего количества объектов, подлежащих обследованию, согласно поступившим заявлениям</t>
  </si>
  <si>
    <t>Количество объектов многоквартирных домов, в которых выполнены работы по обеспечению доступности для инвалидов и других маломобильных групп населения</t>
  </si>
  <si>
    <t>Задача 2.2. Обеспечение мероприятий по содержанию и ремонту муниципальных помещений и общедомового имущества в многоквартирных домах и специализированном жилищном фонде</t>
  </si>
  <si>
    <t>Выполнение плана по ремонту и содержанию объектов коммунальной инфраструктуры, находящихся в собственности МО ГО "Сыктывкар"</t>
  </si>
  <si>
    <t>Количество договоров на обеспечение граждан МО ГО "Сыктывкар" твердым топливом (на условиях покрытия убытков, возникающих в результате государственного регулирования цен на топливо твердое, реализуемое для нужд отопления гражданам, проживающим в домах с печным отоплением)</t>
  </si>
  <si>
    <t>На территориях субъектов Российской Федерации и г. Байконура завершено строительство, реконструкция (модернизация), капитальный ремонт объектов тепловодоснабжения и водоотведения, предусмотренных региональными комплексными планами, нарастающим итогом</t>
  </si>
  <si>
    <t>Уровень достижения значений целевых показателей (индикаторов), предусмотренных муниципальной программой</t>
  </si>
  <si>
    <t>Количество граждан, для которых условия проживания были улучшены в результате реализации муниципальной программы</t>
  </si>
  <si>
    <t>Уровень удовлетворенности населения работой жилищно-коммунального хозяйства</t>
  </si>
  <si>
    <t xml:space="preserve">
Количество граждан, для которых условия проживания были улучшены в результате реализации муниципальной программы</t>
  </si>
  <si>
    <t>Показатель увеличился в связи с выявлением в течение года дополнительных благоустроенных жилых помещений, подходящих для исполнения соответствующих судебных решений.</t>
  </si>
  <si>
    <t>Количество объектов жилищного фонда, находящихся в муниципальной собственности, в которых выполнены работы по ремонту</t>
  </si>
  <si>
    <t>Уровень исполнения муниципальным образованием по перечислению взносов на капитальный ремонт общего имущества в многоквартирных домах в доле муниципальных помещений</t>
  </si>
  <si>
    <t>Уровень исполнения муниципальным образованием обязательств по оплате расходов по содержанию пустующих муниципальных помещений, включая коммунальные услуги, в многоквартирных домах и специализированном жилищном фонде</t>
  </si>
  <si>
    <t>Количество объектов жилищного фонда, в которых проведены мероприятия по энергосбережению и повышению энергетической эффективности в рамках выполнения работ по капитальному ремонту</t>
  </si>
  <si>
    <t>Отклонение возникло из-за  отсутствия претендентов, изъявивших желание получить единовременную денежную выплату.</t>
  </si>
  <si>
    <t xml:space="preserve">Мероприятие 1.1.2.1.2. Заключение договоров социального найма жилого помещения с гражданами, подлежащими переселению из аварийного жилищного фонда                                           </t>
  </si>
  <si>
    <t xml:space="preserve">Мероприятие 1.1.2.1.1. Изъятие недвижимого имущества путем выкупа доли в праве общей долевой собственности на земельный участок и расположенного на нем жилого помещения </t>
  </si>
  <si>
    <t>Контрольное событие 20. Выполнены ПИР и работы по обеспечению доступности объектов и услуг для инвалидов и других маломобильных групп населения в жилищном фонде</t>
  </si>
  <si>
    <t>Договоры не заключались в связи с отсутствием программы переселения.</t>
  </si>
  <si>
    <t>31.03.2025 30.06.2025 30.09.2025 30.12.2025</t>
  </si>
  <si>
    <t>Достигнуто. В 2025 году количество приобретенных жилых помещений детям-сиротам и детям, оставшимся без попечения родителей, лицам из их числа - 52 ед.</t>
  </si>
  <si>
    <t>Список не формировался в связи с отсутствием претендентов на получение ЕДВ.</t>
  </si>
  <si>
    <t xml:space="preserve">Достигнуто. Проведено 7 открытых конкурсов по отбору управляющих организаций для управления многоквартирными домами в соответствии с требованиями действующего законодательства по мере необходимости.
</t>
  </si>
  <si>
    <t>Достигнуто. Выполнены строительно-монтажные работы по ул. Центральная и ул. 7-я Линия, подъезд к ул. Ельная № 1, подъезд к ул. Ельная №2</t>
  </si>
  <si>
    <t xml:space="preserve">Не достигнуто. В 2025 году выполнены работы:
1) по подготовке проектно-сметной документации по объектам: по ул. Первомайская , д.85 в г. Сыктывкаре, по Октябрьскому проспекту д. 180 в г. Сыктывкаре;                                                                  2) по техническому обслуживанию 3х подъемных платформ (ул. Весенняя,3, пр.Бумажников,38, ул. Новоселов,7);
3) по проведению оценки соответствия платформ подъемных для инвалидов с наклонным перемещением для маломобильных групп населения в форме периодического технического освидетельствования;
4) по разработке проектно-сметной документации по устройству подъемной платформы с наклонным перемещением для маломобильных групп населения в вестибюле МКД №13 по ул.Мира для обеспечения доступа в жилое помещение №114;
5) по устройству пандусов по адресу: Республика Коми, г.Сыктывкар, Эжвинский район, ул.Слободская, д.5;
6) по оборудованию входной группы и лестничного марша первого этажа первого подъезда жилого дома №43/15 по пр. Бумажников в г. Сыктывкаре". </t>
  </si>
  <si>
    <t>31.01.2025 28.02.2025 31.03.2025 07.04.2025 21.04.2025  30.04.2025 29.05.2025 31.05.2025 30.06.2025 30.06.2025 02.07.2025 31.07.2025 13.08.2025 28.08.2025  31.08.2025 30.09.2025  31.10.2025 30.11.2025 30.12.2025</t>
  </si>
  <si>
    <t>Достигнуто.  Сформированы Планы капитального ремонта и повышения степени благоустройства многоквартирных домов и капитального ремонта (ремонта) жилых помещений  администрации МО ГО "Сыктывкар", на территории Эжвинского района утверждены постановлениями от 12.02.2025 №2/8509, от 14.02.2025 №2/558. Выполнен ремонт 25 жилых помещений, находящихся в муниципальной собственности, в т.ч. по Эжвинскому району - 9.</t>
  </si>
  <si>
    <t>31.01.2025 28.02.2025 31.03.2025 30.04.2025 31.05.2025 30.06.2025 31.07.2025 31.08.2025 30.09.2025 30.10.2025 30.11.2025 30.12.2025</t>
  </si>
  <si>
    <t>31.01.2025 28.02.2025 31.03.2025 30.04.2025 31.05.2025 30.06.2025 31.07.2025 31.08.2025 30.09.2025 30.10.2025 31.11.2025 30.12.2025</t>
  </si>
  <si>
    <t>30.06.2025 30.12.2025</t>
  </si>
  <si>
    <t>Достигнуто.Список-реестр формируется на постоянной основе по мере поступления заявлений. За 2025 год было подано 2071 заявлений. Выдано положительных результатов по итогам рассмотрения пакета документов - 1995, отказов - 66, граждан отозвавших пакет документов - 10, также предоставлена субсидия на возмещение недополученных доходов, возникающих в результате государственного регулирования цен на топливо твердое.</t>
  </si>
  <si>
    <t>28.02.2025 31.03.2025 30.06.2025 30.09.2025 30.12.2025</t>
  </si>
  <si>
    <t>Ввиду отсутствия регулярных подъездных путей в п.г.т Седкыркещ  завышается расчетная сметная стоимость строительства, а также сроки проектирования. В связи с чем проектирование объекта до реализации строительства  понтонного моста в м.Алешино не целесообразно. 
Запланированные на 2025 год лимиты были перераспределены на объект "Напорный канализационный коллектор от п.г.т. Краснозатонский до ЛДК".</t>
  </si>
  <si>
    <t>30.01.2025 28.02.2025 31.03.2025 30.04.2025 31.05.2025 30.06.2025 31.07.2025 31.08.2025 30.09.2025 31.10.2025 30.11.2025 30.12.2025</t>
  </si>
  <si>
    <t>Достигнуто.  Ежемесячно осуществляется транспортировка тел умерших с места смерти до морга. 
За 2025 год выполнена транспортировка 1241 тела умершего с места смерти до морга , в т.ч. по Эжвинскому району - 276 тел.</t>
  </si>
  <si>
    <t>Не достигнуто. В 2025 году переселение граждан из аварийного жилищного фонда не проводилось.</t>
  </si>
  <si>
    <t>Не достигнуто. В 2025 году количество исполненных решений суда о предоставлении гражданину жилого помещения, на конец отчетного года - 181 шт.</t>
  </si>
  <si>
    <t>Не достигнуто, так как показатель по мероприятию 1.3.8.3.  Выплата размера возмещения в связи с изъятием объектов недвижимого имущества во исполнение решений суда не достигнут.</t>
  </si>
  <si>
    <t>Контрольное событие 
Подписан акт приемки законченного строительством объекта по ул. Центральная</t>
  </si>
  <si>
    <t>Контрольное событие 
Подписан акт приемки законченного строительством объекта по ул. 7-я Линия, подъезд к ул. Ельная № 1, подъезд к ул. Ельная № 2</t>
  </si>
  <si>
    <t>Не достигнуто, так как по мероприятию 2.1.5.2. выполнение мероприятий по обеспечению доступности объектов и услуг для инвалидов и других маломобильных групп населения в жилищном фонде работы выполнены не в полном объеме.</t>
  </si>
  <si>
    <t>Не достигнуто, так как по мероприятию 3.1.3.1.1. Водоснабжение п.г.т. Седкыркещ, вторая очередь проектирование  до реализации строительства  понтонного моста в м.Алешино не целесообразно.</t>
  </si>
  <si>
    <t>Не достигнуто,так как работы по проведению расчистки от зеленых насаждений территории вдоль трассы не выполнены по вине подрядчика.  Контракт действующий. Работы планируется завершить в 2026 г.</t>
  </si>
  <si>
    <t>Не достигнуто. Выполнение 76%. Из 38 мероприятий выполнено 29.</t>
  </si>
  <si>
    <t>Не достигнуто. Пояснения по неисполнению   каждого мероприятия приведены в данной таблице.</t>
  </si>
  <si>
    <t xml:space="preserve">Достигнуто.
Количество бань, оказывающих бытовые услуги по помывке населения по тарифам, установленным представительным органом МО ГО "Сыктывкар"  10 ед.
</t>
  </si>
  <si>
    <t>Не достигнуто. 
26.12.2025 подписан акт выполненных работ Устройство площадки для обслуживания насосной станции объекта.
Работы по контракту по расчистке от зеленых насаждений территории вдоль трассы не выполнены.</t>
  </si>
  <si>
    <t xml:space="preserve">9 141,5
</t>
  </si>
  <si>
    <t xml:space="preserve">                                                                   Обеспечение устойчивого функционирования объектов коммунальной инфраструктуры
</t>
  </si>
  <si>
    <t>от 20.02.2025 № 2/669</t>
  </si>
  <si>
    <t xml:space="preserve">"Жилищный фонд и коммунальное хозяйство"
</t>
  </si>
  <si>
    <t xml:space="preserve">Основное мероприятие 1.1.2.1.
</t>
  </si>
  <si>
    <t xml:space="preserve">Осуществление переданного государственного полномочия по обеспечению жильем отдельных категорий граждан, установленных Федеральным законом от 24.11.1995 N 181-ФЗ "О социальной защите инвалидов в Российской Федерации"
</t>
  </si>
  <si>
    <t xml:space="preserve">Основное мероприятие 2.2.3.
</t>
  </si>
  <si>
    <t xml:space="preserve">Основное мероприятие 2.3.1.
</t>
  </si>
  <si>
    <t xml:space="preserve">Основное мероприятие 3.1.2.
</t>
  </si>
  <si>
    <t xml:space="preserve">Основное мероприятие 4.1.1.1.
</t>
  </si>
  <si>
    <t xml:space="preserve">Основное мероприятие 4.1.1.2.
</t>
  </si>
  <si>
    <t>1.2.</t>
  </si>
  <si>
    <t xml:space="preserve">Организация работы межведомственной комиссии по оценке и обследованию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
</t>
  </si>
  <si>
    <t>Информация
о расходах федерального бюджета Российской Федерации,
республиканского бюджета Республики Коми, местного бюджета
МО ГО "Сыктывкар" внебюджетных источников на реализацию
целей муниципальной программы</t>
  </si>
  <si>
    <t>Сводная бюджетная роспись на отчетную дату</t>
  </si>
  <si>
    <t>Кассовые расходы</t>
  </si>
  <si>
    <t>Утверждено в бюджете на 1 января отчетного года</t>
  </si>
  <si>
    <t>Источники финансирования</t>
  </si>
  <si>
    <t>Наименование муниципальной программы, подпрограммы, основного мероприятия</t>
  </si>
  <si>
    <t xml:space="preserve">Статус                                                                                          </t>
  </si>
  <si>
    <t xml:space="preserve">Показатель отражен по факту оплаченных работ. Из предусмотренных 1 357 617,1 тыс.руб. исполнено 1 117 252,9 тыс. руб. </t>
  </si>
  <si>
    <t>Превышение показателя обусловлено тем, что перечисление взносов на капитальный ремонт общего имущества в многоквартирных домах в доле муниципальных помещений произведено по фактически предъявленным документам.</t>
  </si>
  <si>
    <t>Рост  показателя связан с фактически выполненными работами, а также с сформированным планом капитального ремонта многоквартирных домов и капитального ремонта (ремонта) жилых помещений, находящихся в муниципальной собственности на 2025 год исходя из возможностей бюджета, заявкам на возмещение расходов по приобретению, замене и установке индивидуальных, общих (квартирных) и комнатных приборов учета электрической энергии, холодной и горячей воды, общедомовых приборов учета потребления коммунальных услуг.</t>
  </si>
  <si>
    <t>Рост показателя положительно влияет на своевременное и качественное оказание услуг по содержанию пустующих муниципальных помещений. Снижение показателя обусловлено тем, что оплата расходов по содержанию пустующих муниципальных помещений произведена по фактически предъявленным документам.</t>
  </si>
  <si>
    <t>Выполнен план по технической готовности объекта: "Обеспечение земельных участков инфраструктурой мкр. Сосновая поляна (внутримикрорайонные улицы, проезды и уличное освещение). Вторая очередь" инженерной и (или) дорожной инфраструктуры, строительство (реконструкция) которого осуществлялось в соответствующем финансовом году</t>
  </si>
  <si>
    <t>Приведено фактическое значение количества  контрольных (надзорных) профилактических мероприятий в рамках Федерального закона от 31.07.2020 N 248-ФЗ "О государственном контроле (надзоре) и муниципальном контроле в Российской Федерации"</t>
  </si>
  <si>
    <t>Увеличение значения показателя обусловлено увеличением количества объектов жилищного фонда, находящихся в муниципальной собственности, в которых выполнены работы по ремонту. Увеличение значения показателя обусловлено увеличением финансирования по ремонту многоквартирных домов, находящихся в муниципальной собственности</t>
  </si>
  <si>
    <t>Снижение количества обращений обусловлено повышением уровня удовлетворенности населения жилищно-коммунальными услугами. Данные отражены  по зарегистрированным обращениям в отделе обращений граждан управления делами администрации МО ГО "Сыктывкар", Администрацией Эжвинского района МО ГО "Сыктывкар"</t>
  </si>
  <si>
    <t>В 2025 году выполнены работы:
1) по оборудованию техническими средствами входной группы и лестничного марша первого этажа первого подъезда по пр. Бумажников, д. 43/15;                                                                                              2) по оборудованию техническими средствами вестибюля по ул. Мира, д. 13;
3) по устройству пандуса на крыльце подъезда по ул. Слободская, д. 5;                                                                                                                            4) по техническому обслуживанию 3-х подъемных платформ (ул. Весенняя, 3, пр. Бумажников,38, ул. Новоселов,7)</t>
  </si>
  <si>
    <t>Снижение данного показателя связано с фактически поступившими обращениями граждан по предоставлению коммунальных услуг ненадлежащего качества</t>
  </si>
  <si>
    <t>Показатель не достигнут, отражен по фактически выполненным работам, в соответствии с доведенными ассигнованиями, с обращениями граждан и решением Межведомственной комиссии по оценке и обследованию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</si>
  <si>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Увеличилось количество поставщиков на заключение договоров по обеспечению граждан МО ГО "Сыктывкар" твердым топливом, в связи этим фактический показатель больше планового</t>
  </si>
  <si>
    <t>Выполнен план по технической готовности объекта инженерной и (или) дорожной инфраструктуры, строительство (реконструкция) которого осуществлялось в соответствующем финансовом году</t>
  </si>
  <si>
    <t>Увеличение показателя обусловлено фактическими данными оказания услуг по транспортировке тел с места смерти до морга для установления причин смерти и для сохранения тел до момента захоронения</t>
  </si>
  <si>
    <t>Расчет показателя зависит от показателей, отраженных в данной таблице, в соответствии с этим и пояснения отражены в таблице 5</t>
  </si>
  <si>
    <t>Показатель отражен по факту выполненных  работ. Из 38 мероприятий, предусмотренных Планом реализации, выполнено 29. Пояснения по каждому мероприятию приведены в таблице 6</t>
  </si>
  <si>
    <t>Отклонение обусловлено:
- преждевременной сдачей жилых помещений, приобретенных путем участия в долевом строительстве, а также подписание гражданами договоров специализированного найма от 2024 года;
- выявлением в течение года дополнительных благоустроенных жилых помещений, подходящих для исполнения соответствующих судебных решений</t>
  </si>
  <si>
    <t>В связи с передачей денежных средств на расселение 2 жилых помещений в бухгалтерию администрации для выплаты гражданам (судом вынесены решения о взыскании денежных средств с администрации); в отношении 1 жилого помещения выплата денежных средств перенесена на 2026 год, по причине вступления судебного решения в законную силу в 2026 году</t>
  </si>
  <si>
    <t>Основное мероприятие 1.1.2.1. Переселение граждан из аварийного жилищного фонда</t>
  </si>
  <si>
    <t>Контрольное событие 6. Подписаны договоры социального найма, договоры найма специализированных жилых помещений</t>
  </si>
  <si>
    <t>Основное мероприятие 1.3.4. Осуществление переданного государственного полномочия по обеспечению жильем отдельных категорий граждан, установленных Федеральным законом от 12.01.1995 N 5-ФЗ "О ветеранах"</t>
  </si>
  <si>
    <t>Мероприятие 1.3.4.1. Сбор документов от граждан, установленных Федеральным законом от 12.01.1995 № 5-ФЗ "О ветеранах", изъявивших желание получить единовременные денежные выплаты</t>
  </si>
  <si>
    <t>Контрольное событие 7. Выданы свидетельства о предоставлении единовременных денежных выплат для улучшения жилищных условий отдельным категориям граждан, установленных Федеральным законом от 12.01.1995 № 5-ФЗ "О ветеранах"</t>
  </si>
  <si>
    <t>Руководитель службы по реализации жилищных программ комитета жилищной политики администрации МО ГО "Сыктывкар" Л.В. Кузнецова</t>
  </si>
  <si>
    <t>Издание постановления администрации МО ГО "Сыктывкар" о постановке на учет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 поставленных на учет предоставление жилого помещения.</t>
  </si>
  <si>
    <t>За 2025 год изданы постановления администрации МО ГО "Сыктывкар" о постановке на учет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 поставленных на учет предоставление жилого помещения.</t>
  </si>
  <si>
    <t>Заместитель председателя комитета жилищной политики администрации МО ГО "Сыктывкар" - начальник отдела муниципальных закупок Ветошкина А.С.</t>
  </si>
  <si>
    <t>Заместитель председателя комитета жилищной политики администрации МО ГО "Сыктывкар" - начальник отдела муниципальных закупок Ветошкина А.С.; Руководитель службы по реализации жилищных программ комитета жилищной политики администрации МО ГО "Сыктывкар" Л.В. Кузнецова</t>
  </si>
  <si>
    <t>Количество отдельных категорий граждан, установленных Федеральным законом 12.01.1995 № 5-ФЗ "О ветеранах", получивших единовременные денежные выплаты за счет средств субвенций, поступающих из федерального бюджета, на конец отчетного года - 0 чел.</t>
  </si>
  <si>
    <t>Сформирован и утвержден список граждан, установленных Федеральным законом от 12.01.1995 № 5-ФЗ "О ветеранах", изъявивших желание получить единовременные денежные выплаты</t>
  </si>
  <si>
    <t>Количество отдельных категорий граждан, установленных Федеральным законом от 24.11.1995 № 181-ФЗ "О социальной защите инвалидов в Российской Федерации", получивших единовременные денежные выплаты за счет средств субвенций, поступающих из федерального бюджета, на конец отчетного года – 6 чел.</t>
  </si>
  <si>
    <t>Не достигнуто. В 2025 году количество отдельных категорий граждан, установленных Федеральным законом от 24.11.1995 № 181-ФЗ "О социальной защите инвалидов в Российской Федерации", получивших единовременные денежные выплаты за счет средств субвенций, поступающих из федерального бюджета, на конец отчетного года – 1 чел.</t>
  </si>
  <si>
    <t>Мероприятие 1.3.6.1. Сбор документов от граждан, установленных Федеральным законом от 24.11.1995 № 181-ФЗ "О социальной защите инвалидов в Российской Федерации", изъявивших желание получить единовременные денежные выплаты</t>
  </si>
  <si>
    <t>Сформирован и утвержден список граждан, установленных Федеральным законом от 24.11.1995 № 181-ФЗ "О социальной защите инвалидов в Российской Федерации", изъявивших желание получить единовременные денежные выплаты</t>
  </si>
  <si>
    <t>Достигнуто. В 2025 году сформирован и утвержден список граждан, установленных Федеральным законом от 24.11.1995 № 181-ФЗ "О социальной защите инвалидов в Российской Федерации", изъявивших желание получить единовременные денежные выплаты</t>
  </si>
  <si>
    <t>Контрольное событие 8. Выданы свидетельства о предоставлении единовременных денежных выплат для улучшения жилищных условий отдельным категориям граждан, установленным Федеральным законом от 24.11.1995 № 181-ФЗ "О социальной защите инвалидов в Российской Федерации"</t>
  </si>
  <si>
    <t>Количество молодых семей, проживающих на территории МО ГО "Сыктывкар", получивших социальные выплаты на приобретение жилого помещения или создание объекта индивидуального жилищного строительства для улучшения жилищных условий, на конец отчетного года – 4 ед..</t>
  </si>
  <si>
    <t>Достигнуто. В 2025 году количество молодых семей, проживающих на территории МО ГО "Сыктывкар", получивших социальные выплаты на приобретение жилого помещения или создание объекта индивидуального жилищного строительства для улучшения жилищных условий, на конец отчетного года – 4 семьи.</t>
  </si>
  <si>
    <t>Издание постановления администрации МО ГО "Сыктывкар" о постановке на учет молодых семей, нуждающихся в улучшении жилищных условий</t>
  </si>
  <si>
    <t>Достигнуто. В 2025 году изданы постановления администрации МО ГО "Сыктывкар" о постановке на учет молодых семей, нуждающихся в улучшении жилищных условий.</t>
  </si>
  <si>
    <t>Руководитель службы по финансово-экономической работе и бухгалтерскому учету комитета жилищной политики администрации МО ГО "Сыктывкар" В.Н. Сенюков</t>
  </si>
  <si>
    <t>Руководитель юридической службы комитета жилищной политики администрации МО ГО "Сыктывкар" Я.В. Хозяинова</t>
  </si>
  <si>
    <t>Мероприятие  1.3.8.2.  Предоставление жилых помещений гражданам, имеющим вступившие в силу решения суда, обязывающие администрацию МО ГО "Сыктывкар" предоставить им жилое помещение</t>
  </si>
  <si>
    <t>Председатель Комитета жилищной политики администрации МО ГО "Сыктывкар" И.А.Галлингер; Руководитель юридической службы комитета жилищной политики администрации МО ГО "Сыктывкар" Я.В. Хозяинова, Руководитель службы по вопросам расселения граждан из аварийного жилищного фонда комитета жилищной политики администрации МО ГО "Сыктывкар"  Д.Р. Кутькина</t>
  </si>
  <si>
    <t>Руководитель службы по вопросам расселения граждан из аварийного жилищного фонда комитета жилищной политики администрации МО ГО "Сыктывкар" Д.Р. Кутькина</t>
  </si>
  <si>
    <t>Председатель комитета жилищной политики администрации МО ГО "Сыктывкар" И.А. Галлингер; Руководитель юридической службы комитета жилищной политики администрации МО ГО "Сыктывкар" Я.В. Хозяинова, Заместитель руководителя юридической службы комитета жилищной политики администрации МО ГО "Сыктывкар" М.В. Ануфриева, Заместитель начальника Департамента финансов администрации МО ГО "Сыктывкар" Данилова Н.Н.</t>
  </si>
  <si>
    <t>Руководитель службы по финансово-экономической работе и бухгалтерскому учету комитета жилищной политики администрации МО ГО "Сыктывкар" В.Н. Сенюков, Начальник отдела бюджетного учета и отчетности Департамета финансов администрации МО ГО "Сыктывкар" В.Н. Медведева</t>
  </si>
  <si>
    <t xml:space="preserve">Контрольное событие 21. Сформированы планы капитального ремонта и повышения степени благоустройства многоквартирных домов и капитального ремонта (ремонта) жилых помещений, находящихся в муниципальной собственности, за счет средств бюджета МО ГО "Сыктывкар" </t>
  </si>
  <si>
    <t xml:space="preserve">Контрольное событие 22. Выполнены планы  капитального ремонта и повышения степени благоустройства многоквартирных домов и капитального ремонта (ремонта) жилых помещений, находящихся в муниципальной собственности, за счет средств бюджета МО ГО "Сыктывкар"  </t>
  </si>
  <si>
    <t>Контрольное событие 16. Проведены контрольные (надзорные) и профилактические мероприятия  в рамках Федерального закона от 31.07.2020 N 248-ФЗ "О государственном контроле (надзоре) и муниципальном контроле в Российской Федерации" (в год)</t>
  </si>
  <si>
    <t>Основное мероприятие 2.2.2. Исполнение обязательств по оплате  взносов на капитальный ремонт общего имущества в многоквартирных домах в доле муниципальных помещений</t>
  </si>
  <si>
    <t>Мероприятие 2.2.3.2. Содержание пустующих помещений в многоквартирных домах, находящихся в муниципальной собственности</t>
  </si>
  <si>
    <t>Мероприятие 2.2.3.3. Обеспечение доступа в пустующие помещения, находящихся в собственности МО ГО "Сыктывкар"</t>
  </si>
  <si>
    <t>Мероприятие 2.2.3.4. Оценка (определение размера возмещения) в связи с изъятием объектов недвижимого имущества</t>
  </si>
  <si>
    <t>Основное мероприятие 3.1.1. Осуществление переданного государственного полномочия по возмещению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t>
  </si>
  <si>
    <t xml:space="preserve">Мероприятие 3.1.2.1. Содержание сетей газоснабжения, находящихся в муниципальной собственности ( в том числе страховая премия) </t>
  </si>
  <si>
    <t>Первый заместитель руководителя администрации МО ГО "Сыктывкар" А.Г.Гонтарь, Заместитель руководителя администрации МО ГО "Сыктывкар" И.А. Сергеева, Руководитель администрации Эжвинского района МО ГО "Сыктывкар" С.В. Воронин, Заместитель руководителя администрации МО ГО "Сыктывкар" Л.В.Туркова</t>
  </si>
  <si>
    <r>
      <t xml:space="preserve">1) Изменение окончания срока реализации  с 2026 года на 2027 год, и в связи с этим увеличились значения показателей, в ожидаемых результатах реализации муниципальной программы и подпрограмм, а также были добавлены показатели и ресурсное обеспечение на 2027 год;                                                                                  2) Добавление новых соисполнителей,  основных мероприятий;    3) Изменение названия индикатора в основном мероприятии "Осуществление переданного государственного полномочия по возмещению недополученных доходов, возникающих в результате государственного регулирования цен на топливо твердое, используемое для нужд отопления";                                  4) Добавление п.6. Перечень мероприятий, в целях софинансирования которых предоставляются субсидии из республиканского бюджета Республики Коми бюджету МО ГО "Сыктывкар" на реализацию мероприятий по модернизации коммунальной инфраструктуры
в 2025 - 2026 гг.;
5)  Приведение финансовых показателей программы в соответствии с решением Совета МО ГО «Сыктывкар» от 05.12.2024 № 35/2024-512 «О бюджете муниципального образования городского округа «Сыктывкар» на 2025 год и плановый период 2026 и 2027 годов» и сводной бюджетной росписью на </t>
    </r>
    <r>
      <rPr>
        <sz val="11"/>
        <rFont val="Times New Roman"/>
        <family val="1"/>
        <charset val="204"/>
      </rPr>
      <t>31.12.2024</t>
    </r>
    <r>
      <rPr>
        <sz val="11"/>
        <color theme="1"/>
        <rFont val="Times New Roman"/>
        <family val="1"/>
        <charset val="204"/>
      </rPr>
      <t xml:space="preserve"> в соответствии с требованиями статьи 179 Бюджетного Кодекса Российской Федерации. </t>
    </r>
  </si>
  <si>
    <r>
      <rPr>
        <u/>
        <sz val="12"/>
        <rFont val="Times New Roman"/>
        <family val="1"/>
        <charset val="204"/>
      </rPr>
      <t xml:space="preserve">Примечание: </t>
    </r>
    <r>
      <rPr>
        <sz val="12"/>
        <rFont val="Times New Roman"/>
        <family val="1"/>
        <charset val="204"/>
      </rPr>
      <t xml:space="preserve">Мероприятия  "Обеспечение земельных участков инфраструктурой мкр. Емваль (внутримикрорайонные улицы, проезды и уличное освещение, противопожарное водоснабжение)" нет в Распоряжении администрации МО городского округа "Сыктывкар" от 31.03.2025 № 147-р
"Об утверждении Плана реализации муниципальной программы МО ГО "Сыктывкар" "Жилищный фонд и коммунальное хозяйство" на 2025 год", внесения изменений в данное Распоряжение находится на согласовании
</t>
    </r>
  </si>
  <si>
    <r>
      <rPr>
        <u/>
        <sz val="12"/>
        <rFont val="Times New Roman"/>
        <family val="1"/>
        <charset val="204"/>
      </rPr>
      <t xml:space="preserve">Примечание: </t>
    </r>
    <r>
      <rPr>
        <sz val="12"/>
        <rFont val="Times New Roman"/>
        <family val="1"/>
        <charset val="204"/>
      </rPr>
      <t xml:space="preserve">Мероприятий "Водоснабжение п.г.т. Седкыркещ", "Строительство водопровода по ул. Школьная - ул. Полевая - ул. Комсомольская - ул. Серова в мкр. Лесозавод, г. Сыктывкар","Напорный канализационный коллектор от п.г.т.Краснозатонский до ЛДК"  нет в Распоряжении администрации МО городского округа "Сыктывкар" от 31.03.2025 № 147-р "Об утверждении Плана реализации муниципальной программы МО ГО "Сыктывкар" "Жилищный фонд и коммунальное хозяйство" на 2025 год", внесения изменений в данное Распоряжение находится на согласовании
</t>
    </r>
  </si>
</sst>
</file>

<file path=xl/styles.xml><?xml version="1.0" encoding="utf-8"?>
<styleSheet xmlns="http://schemas.openxmlformats.org/spreadsheetml/2006/main">
  <numFmts count="4">
    <numFmt numFmtId="164" formatCode="0.0"/>
    <numFmt numFmtId="165" formatCode="#,##0.0"/>
    <numFmt numFmtId="166" formatCode="_-* #,##0.00_р_._-;\-* #,##0.00_р_._-;_-* &quot;-&quot;??_р_._-;_-@_-"/>
    <numFmt numFmtId="167" formatCode="#,##0.0000"/>
  </numFmts>
  <fonts count="26">
    <font>
      <sz val="11"/>
      <color theme="1"/>
      <name val="Calibri"/>
      <family val="2"/>
      <charset val="204"/>
      <scheme val="minor"/>
    </font>
    <font>
      <b/>
      <sz val="10"/>
      <name val="Times New Roman"/>
      <family val="1"/>
      <charset val="204"/>
    </font>
    <font>
      <sz val="10"/>
      <name val="Times New Roman"/>
      <family val="1"/>
      <charset val="204"/>
    </font>
    <font>
      <b/>
      <sz val="10"/>
      <color indexed="8"/>
      <name val="Times New Roman"/>
      <family val="1"/>
      <charset val="204"/>
    </font>
    <font>
      <sz val="11"/>
      <color indexed="8"/>
      <name val="Calibri"/>
      <family val="2"/>
      <charset val="204"/>
    </font>
    <font>
      <sz val="10"/>
      <name val="Arial Cyr"/>
      <charset val="204"/>
    </font>
    <font>
      <sz val="10"/>
      <name val="Arial"/>
      <family val="2"/>
      <charset val="204"/>
    </font>
    <font>
      <sz val="11"/>
      <name val="Times New Roman"/>
      <family val="1"/>
      <charset val="204"/>
    </font>
    <font>
      <sz val="12"/>
      <name val="Times New Roman"/>
      <family val="1"/>
      <charset val="204"/>
    </font>
    <font>
      <b/>
      <sz val="14"/>
      <name val="Times New Roman"/>
      <family val="1"/>
      <charset val="204"/>
    </font>
    <font>
      <u/>
      <sz val="11"/>
      <color theme="10"/>
      <name val="Calibri"/>
      <family val="2"/>
      <scheme val="minor"/>
    </font>
    <font>
      <u/>
      <sz val="11"/>
      <color rgb="FF0000FF"/>
      <name val="Calibri"/>
      <family val="2"/>
      <charset val="204"/>
    </font>
    <font>
      <sz val="11"/>
      <color theme="1"/>
      <name val="Calibri"/>
      <family val="2"/>
      <scheme val="minor"/>
    </font>
    <font>
      <sz val="11"/>
      <color rgb="FF000000"/>
      <name val="Calibri"/>
      <family val="2"/>
      <charset val="204"/>
    </font>
    <font>
      <sz val="11"/>
      <name val="Calibri"/>
      <family val="2"/>
      <charset val="204"/>
      <scheme val="minor"/>
    </font>
    <font>
      <b/>
      <sz val="11"/>
      <color theme="1"/>
      <name val="Times New Roman"/>
      <family val="1"/>
      <charset val="204"/>
    </font>
    <font>
      <sz val="11"/>
      <color theme="1"/>
      <name val="Times New Roman"/>
      <family val="1"/>
      <charset val="204"/>
    </font>
    <font>
      <b/>
      <sz val="10"/>
      <color theme="1"/>
      <name val="Times New Roman"/>
      <family val="1"/>
      <charset val="204"/>
    </font>
    <font>
      <sz val="10"/>
      <name val="Calibri"/>
      <family val="2"/>
      <charset val="204"/>
      <scheme val="minor"/>
    </font>
    <font>
      <sz val="14"/>
      <name val="Times New Roman"/>
      <family val="1"/>
      <charset val="204"/>
    </font>
    <font>
      <b/>
      <sz val="12"/>
      <name val="Times New Roman"/>
      <family val="1"/>
      <charset val="204"/>
    </font>
    <font>
      <b/>
      <sz val="11"/>
      <name val="Times New Roman"/>
      <family val="1"/>
      <charset val="204"/>
    </font>
    <font>
      <b/>
      <sz val="16"/>
      <name val="Calibri"/>
      <family val="2"/>
      <charset val="204"/>
      <scheme val="minor"/>
    </font>
    <font>
      <sz val="11"/>
      <color theme="1"/>
      <name val="Calibri"/>
      <family val="2"/>
      <charset val="204"/>
      <scheme val="minor"/>
    </font>
    <font>
      <b/>
      <sz val="20"/>
      <name val="Times New Roman"/>
      <family val="1"/>
      <charset val="204"/>
    </font>
    <font>
      <u/>
      <sz val="12"/>
      <name val="Times New Roman"/>
      <family val="1"/>
      <charset val="20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FFFF"/>
        <bgColor rgb="FFF2F2F2"/>
      </patternFill>
    </fill>
    <fill>
      <patternFill patternType="solid">
        <fgColor theme="0"/>
        <bgColor theme="0"/>
      </patternFill>
    </fill>
    <fill>
      <patternFill patternType="solid">
        <fgColor theme="0" tint="-0.14999847407452621"/>
        <bgColor theme="0" tint="-0.14999847407452621"/>
      </patternFill>
    </fill>
    <fill>
      <patternFill patternType="solid">
        <fgColor indexed="65"/>
      </patternFill>
    </fill>
    <fill>
      <patternFill patternType="solid">
        <fgColor theme="0"/>
        <bgColor theme="6" tint="0.59999389629810485"/>
      </patternFill>
    </fill>
    <fill>
      <patternFill patternType="solid">
        <fgColor theme="0"/>
        <bgColor theme="0" tint="-4.9989318521683403E-2"/>
      </patternFill>
    </fill>
    <fill>
      <patternFill patternType="solid">
        <fgColor theme="0"/>
        <bgColor indexed="5"/>
      </patternFill>
    </fill>
    <fill>
      <patternFill patternType="solid">
        <fgColor theme="0" tint="-0.14999847407452621"/>
        <bgColor theme="2"/>
      </patternFill>
    </fill>
    <fill>
      <patternFill patternType="solid">
        <fgColor theme="2"/>
        <bgColor theme="7" tint="0.79998168889431442"/>
      </patternFill>
    </fill>
    <fill>
      <patternFill patternType="solid">
        <fgColor indexed="5"/>
        <bgColor indexed="5"/>
      </patternFill>
    </fill>
    <fill>
      <patternFill patternType="solid">
        <fgColor theme="7" tint="0.59999389629810485"/>
        <bgColor theme="5" tint="0.59999389629810485"/>
      </patternFill>
    </fill>
    <fill>
      <patternFill patternType="solid">
        <fgColor rgb="FF92D050"/>
        <bgColor rgb="FF92D050"/>
      </patternFill>
    </fill>
    <fill>
      <patternFill patternType="solid">
        <fgColor theme="3" tint="0.59999389629810485"/>
        <bgColor theme="3" tint="0.59999389629810485"/>
      </patternFill>
    </fill>
    <fill>
      <patternFill patternType="solid">
        <fgColor rgb="FFFFC000"/>
        <bgColor rgb="FFFFC000"/>
      </patternFill>
    </fill>
    <fill>
      <patternFill patternType="solid">
        <fgColor theme="6" tint="-0.249977111117893"/>
        <bgColor indexed="5"/>
      </patternFill>
    </fill>
    <fill>
      <patternFill patternType="solid">
        <fgColor theme="6" tint="-0.249977111117893"/>
        <bgColor theme="5" tint="0.59999389629810485"/>
      </patternFill>
    </fill>
    <fill>
      <patternFill patternType="solid">
        <fgColor theme="6" tint="-0.249977111117893"/>
        <bgColor rgb="FF92D050"/>
      </patternFill>
    </fill>
    <fill>
      <patternFill patternType="solid">
        <fgColor theme="6" tint="-0.249977111117893"/>
        <bgColor theme="3" tint="0.59999389629810485"/>
      </patternFill>
    </fill>
    <fill>
      <patternFill patternType="solid">
        <fgColor theme="6" tint="-0.249977111117893"/>
        <bgColor rgb="FFFFC000"/>
      </patternFill>
    </fill>
    <fill>
      <patternFill patternType="solid">
        <fgColor theme="6" tint="-0.249977111117893"/>
        <bgColor theme="7" tint="0.79998168889431442"/>
      </patternFill>
    </fill>
    <fill>
      <patternFill patternType="solid">
        <fgColor theme="0"/>
        <bgColor rgb="FFFFC000"/>
      </patternFill>
    </fill>
    <fill>
      <patternFill patternType="solid">
        <fgColor theme="0"/>
        <bgColor theme="7" tint="0.79998168889431442"/>
      </patternFill>
    </fill>
    <fill>
      <patternFill patternType="solid">
        <fgColor theme="7" tint="0.59999389629810485"/>
        <bgColor indexed="5"/>
      </patternFill>
    </fill>
    <fill>
      <patternFill patternType="solid">
        <fgColor rgb="FF92D050"/>
        <bgColor indexed="5"/>
      </patternFill>
    </fill>
    <fill>
      <patternFill patternType="solid">
        <fgColor theme="3" tint="0.59999389629810485"/>
        <bgColor indexed="5"/>
      </patternFill>
    </fill>
    <fill>
      <patternFill patternType="solid">
        <fgColor rgb="FFFFFF00"/>
        <bgColor rgb="FFFFC000"/>
      </patternFill>
    </fill>
    <fill>
      <patternFill patternType="solid">
        <fgColor theme="2"/>
        <bgColor rgb="FFFFC000"/>
      </patternFill>
    </fill>
    <fill>
      <patternFill patternType="solid">
        <fgColor theme="2"/>
        <bgColor rgb="FFC00000"/>
      </patternFill>
    </fill>
    <fill>
      <patternFill patternType="solid">
        <fgColor rgb="FF76933C"/>
        <bgColor rgb="FF76933C"/>
      </patternFill>
    </fill>
    <fill>
      <patternFill patternType="solid">
        <fgColor theme="0" tint="-0.14999847407452621"/>
        <bgColor indexed="22"/>
      </patternFill>
    </fill>
    <fill>
      <patternFill patternType="solid">
        <fgColor theme="4"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s>
  <cellStyleXfs count="10">
    <xf numFmtId="0" fontId="0" fillId="0" borderId="0"/>
    <xf numFmtId="0" fontId="4" fillId="0" borderId="0"/>
    <xf numFmtId="0" fontId="10" fillId="0" borderId="0" applyNumberFormat="0" applyFill="0" applyBorder="0" applyAlignment="0" applyProtection="0"/>
    <xf numFmtId="0" fontId="11" fillId="0" borderId="0" applyBorder="0" applyProtection="0"/>
    <xf numFmtId="0" fontId="5" fillId="0" borderId="0"/>
    <xf numFmtId="0" fontId="6" fillId="0" borderId="0"/>
    <xf numFmtId="0" fontId="12" fillId="0" borderId="0"/>
    <xf numFmtId="0" fontId="13" fillId="0" borderId="0"/>
    <xf numFmtId="166" fontId="4" fillId="0" borderId="0" applyFont="0" applyFill="0" applyBorder="0" applyAlignment="0" applyProtection="0"/>
    <xf numFmtId="0" fontId="23" fillId="0" borderId="0"/>
  </cellStyleXfs>
  <cellXfs count="413">
    <xf numFmtId="0" fontId="0" fillId="0" borderId="0" xfId="0"/>
    <xf numFmtId="0" fontId="14" fillId="0" borderId="0" xfId="0" applyFont="1" applyAlignment="1">
      <alignment horizontal="center" vertical="center"/>
    </xf>
    <xf numFmtId="0" fontId="2" fillId="0" borderId="1" xfId="0" applyFont="1" applyFill="1" applyBorder="1" applyAlignment="1">
      <alignment horizontal="center" vertical="center"/>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3" fontId="2" fillId="0" borderId="1"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Alignment="1">
      <alignment horizontal="center" vertical="center"/>
    </xf>
    <xf numFmtId="164" fontId="0" fillId="0" borderId="0" xfId="0" applyNumberFormat="1"/>
    <xf numFmtId="4" fontId="0" fillId="0" borderId="0" xfId="0" applyNumberFormat="1"/>
    <xf numFmtId="0" fontId="1" fillId="0" borderId="1" xfId="0" applyFont="1" applyFill="1" applyBorder="1" applyAlignment="1">
      <alignment horizontal="left" vertical="center" wrapText="1"/>
    </xf>
    <xf numFmtId="164" fontId="0" fillId="2" borderId="0" xfId="0" applyNumberFormat="1" applyFill="1"/>
    <xf numFmtId="0" fontId="0" fillId="3" borderId="0" xfId="0" applyFill="1"/>
    <xf numFmtId="0" fontId="0" fillId="4" borderId="0" xfId="0" applyFill="1"/>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2" fillId="2"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pplyAlignment="1">
      <alignment vertical="center"/>
    </xf>
    <xf numFmtId="0" fontId="14" fillId="0" borderId="0" xfId="0" applyFont="1"/>
    <xf numFmtId="0" fontId="2" fillId="0" borderId="1" xfId="0" applyFont="1" applyFill="1" applyBorder="1" applyAlignment="1">
      <alignment vertical="center" wrapText="1"/>
    </xf>
    <xf numFmtId="0" fontId="2" fillId="0" borderId="4" xfId="0" applyFont="1" applyFill="1" applyBorder="1" applyAlignment="1">
      <alignment vertical="center" wrapText="1"/>
    </xf>
    <xf numFmtId="3" fontId="2" fillId="0" borderId="4"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3" fontId="2" fillId="0" borderId="4"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0" borderId="0" xfId="0" applyNumberFormat="1" applyFont="1" applyFill="1" applyBorder="1" applyAlignment="1">
      <alignment horizontal="center" vertical="center"/>
    </xf>
    <xf numFmtId="0" fontId="14" fillId="0" borderId="0" xfId="0" applyFont="1" applyBorder="1"/>
    <xf numFmtId="0" fontId="2" fillId="0" borderId="6" xfId="0" applyFont="1" applyFill="1" applyBorder="1" applyAlignment="1">
      <alignment vertical="center" wrapText="1"/>
    </xf>
    <xf numFmtId="3" fontId="14" fillId="0" borderId="0" xfId="0" applyNumberFormat="1" applyFont="1"/>
    <xf numFmtId="3" fontId="2" fillId="0" borderId="0" xfId="0" applyNumberFormat="1" applyFont="1" applyFill="1" applyBorder="1" applyAlignment="1">
      <alignment horizontal="center" vertical="center"/>
    </xf>
    <xf numFmtId="0" fontId="18" fillId="0" borderId="1" xfId="0" applyFont="1" applyFill="1" applyBorder="1" applyAlignment="1">
      <alignment horizontal="center" vertical="center"/>
    </xf>
    <xf numFmtId="3" fontId="14" fillId="0" borderId="0" xfId="0" applyNumberFormat="1" applyFont="1" applyBorder="1"/>
    <xf numFmtId="3" fontId="2" fillId="2" borderId="1"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Alignment="1">
      <alignment vertical="center"/>
    </xf>
    <xf numFmtId="0" fontId="2" fillId="0" borderId="1" xfId="0"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5" fillId="0" borderId="0" xfId="0" applyFont="1" applyBorder="1"/>
    <xf numFmtId="0" fontId="17" fillId="0" borderId="1" xfId="0" applyFont="1" applyFill="1" applyBorder="1" applyAlignment="1">
      <alignment horizontal="center" vertical="center" wrapText="1"/>
    </xf>
    <xf numFmtId="164" fontId="17"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165" fontId="2" fillId="2" borderId="9" xfId="0" applyNumberFormat="1" applyFont="1" applyFill="1" applyBorder="1" applyAlignment="1">
      <alignment horizontal="left" vertical="center" wrapText="1"/>
    </xf>
    <xf numFmtId="0" fontId="2" fillId="0" borderId="1" xfId="0" applyFont="1" applyFill="1" applyBorder="1" applyAlignment="1">
      <alignment horizontal="center" vertical="center" wrapText="1"/>
    </xf>
    <xf numFmtId="0" fontId="9" fillId="0" borderId="0" xfId="9" applyFont="1" applyAlignment="1">
      <alignment vertical="center"/>
    </xf>
    <xf numFmtId="0" fontId="20" fillId="13" borderId="0" xfId="9" applyFont="1" applyFill="1" applyAlignment="1">
      <alignment horizontal="right" vertical="center"/>
    </xf>
    <xf numFmtId="0" fontId="8" fillId="0" borderId="0" xfId="9" applyFont="1" applyAlignment="1">
      <alignment horizontal="center" vertical="center"/>
    </xf>
    <xf numFmtId="0" fontId="9" fillId="0" borderId="0" xfId="9" applyFont="1" applyAlignment="1">
      <alignment horizontal="right" vertical="center"/>
    </xf>
    <xf numFmtId="0" fontId="9" fillId="14" borderId="0" xfId="9" applyFont="1" applyFill="1" applyAlignment="1">
      <alignment horizontal="left" vertical="center"/>
    </xf>
    <xf numFmtId="0" fontId="9" fillId="15" borderId="0" xfId="9" applyFont="1" applyFill="1" applyAlignment="1">
      <alignment horizontal="left" vertical="center"/>
    </xf>
    <xf numFmtId="0" fontId="9" fillId="16" borderId="0" xfId="9" applyFont="1" applyFill="1" applyAlignment="1">
      <alignment horizontal="left" vertical="center"/>
    </xf>
    <xf numFmtId="0" fontId="9" fillId="17" borderId="0" xfId="9" applyFont="1" applyFill="1" applyAlignment="1">
      <alignment horizontal="left" vertical="center"/>
    </xf>
    <xf numFmtId="0" fontId="9" fillId="18" borderId="0" xfId="9" applyFont="1" applyFill="1" applyAlignment="1">
      <alignment horizontal="left" vertical="center"/>
    </xf>
    <xf numFmtId="0" fontId="8" fillId="13" borderId="0" xfId="9" applyFont="1" applyFill="1" applyAlignment="1">
      <alignment horizontal="center" vertical="top"/>
    </xf>
    <xf numFmtId="0" fontId="20" fillId="13" borderId="0" xfId="9" applyFont="1" applyFill="1" applyAlignment="1">
      <alignment horizontal="center" vertical="center"/>
    </xf>
    <xf numFmtId="0" fontId="9" fillId="16" borderId="1" xfId="9" applyFont="1" applyFill="1" applyBorder="1" applyAlignment="1">
      <alignment horizontal="left" vertical="center" shrinkToFit="1"/>
    </xf>
    <xf numFmtId="0" fontId="9" fillId="17" borderId="1" xfId="9" applyFont="1" applyFill="1" applyBorder="1" applyAlignment="1">
      <alignment horizontal="left" vertical="center" shrinkToFit="1"/>
    </xf>
    <xf numFmtId="4" fontId="9" fillId="18" borderId="1" xfId="9" applyNumberFormat="1" applyFont="1" applyFill="1" applyBorder="1" applyAlignment="1">
      <alignment horizontal="left" vertical="center" wrapText="1" shrinkToFit="1"/>
    </xf>
    <xf numFmtId="1" fontId="24" fillId="13" borderId="1" xfId="9" applyNumberFormat="1" applyFont="1" applyFill="1" applyBorder="1" applyAlignment="1">
      <alignment horizontal="center" vertical="center" wrapText="1" shrinkToFit="1"/>
    </xf>
    <xf numFmtId="0" fontId="19" fillId="16" borderId="1" xfId="9" applyFont="1" applyFill="1" applyBorder="1" applyAlignment="1">
      <alignment horizontal="left" vertical="center" wrapText="1"/>
    </xf>
    <xf numFmtId="0" fontId="19" fillId="17" borderId="1" xfId="9" applyFont="1" applyFill="1" applyBorder="1" applyAlignment="1">
      <alignment horizontal="left" vertical="center" wrapText="1"/>
    </xf>
    <xf numFmtId="0" fontId="19" fillId="18" borderId="1" xfId="9" applyFont="1" applyFill="1" applyBorder="1" applyAlignment="1">
      <alignment horizontal="left" vertical="center" wrapText="1"/>
    </xf>
    <xf numFmtId="1" fontId="20" fillId="13" borderId="1" xfId="9" applyNumberFormat="1" applyFont="1" applyFill="1" applyBorder="1" applyAlignment="1">
      <alignment horizontal="center" vertical="center" wrapText="1" shrinkToFit="1"/>
    </xf>
    <xf numFmtId="0" fontId="20" fillId="13" borderId="1" xfId="9" applyFont="1" applyFill="1" applyBorder="1" applyAlignment="1">
      <alignment horizontal="center" vertical="center" wrapText="1"/>
    </xf>
    <xf numFmtId="165" fontId="19" fillId="19" borderId="1" xfId="9" applyNumberFormat="1" applyFont="1" applyFill="1" applyBorder="1" applyAlignment="1">
      <alignment horizontal="center" vertical="center" wrapText="1" shrinkToFit="1"/>
    </xf>
    <xf numFmtId="165" fontId="19" fillId="20" borderId="1" xfId="9" applyNumberFormat="1" applyFont="1" applyFill="1" applyBorder="1" applyAlignment="1">
      <alignment horizontal="center" vertical="center" wrapText="1" shrinkToFit="1"/>
    </xf>
    <xf numFmtId="165" fontId="19" fillId="21" borderId="1" xfId="9" applyNumberFormat="1" applyFont="1" applyFill="1" applyBorder="1" applyAlignment="1">
      <alignment horizontal="center" vertical="center" wrapText="1" shrinkToFit="1"/>
    </xf>
    <xf numFmtId="165" fontId="19" fillId="22" borderId="1" xfId="9" applyNumberFormat="1" applyFont="1" applyFill="1" applyBorder="1" applyAlignment="1">
      <alignment horizontal="center" vertical="center" wrapText="1" shrinkToFit="1"/>
    </xf>
    <xf numFmtId="165" fontId="19" fillId="23" borderId="1" xfId="9" applyNumberFormat="1" applyFont="1" applyFill="1" applyBorder="1" applyAlignment="1">
      <alignment horizontal="center" vertical="center" wrapText="1" shrinkToFit="1"/>
    </xf>
    <xf numFmtId="165" fontId="20" fillId="24" borderId="1" xfId="9" applyNumberFormat="1" applyFont="1" applyFill="1" applyBorder="1" applyAlignment="1">
      <alignment horizontal="center" vertical="center" wrapText="1" shrinkToFit="1"/>
    </xf>
    <xf numFmtId="0" fontId="8" fillId="8" borderId="0" xfId="9" applyFont="1" applyFill="1" applyAlignment="1">
      <alignment horizontal="center" vertical="center"/>
    </xf>
    <xf numFmtId="165" fontId="19" fillId="14" borderId="1" xfId="9" applyNumberFormat="1" applyFont="1" applyFill="1" applyBorder="1" applyAlignment="1">
      <alignment horizontal="center" vertical="center" wrapText="1" shrinkToFit="1"/>
    </xf>
    <xf numFmtId="165" fontId="19" fillId="15" borderId="1" xfId="9" applyNumberFormat="1" applyFont="1" applyFill="1" applyBorder="1" applyAlignment="1">
      <alignment horizontal="center" vertical="center" wrapText="1" shrinkToFit="1"/>
    </xf>
    <xf numFmtId="165" fontId="19" fillId="16" borderId="1" xfId="9" applyNumberFormat="1" applyFont="1" applyFill="1" applyBorder="1" applyAlignment="1">
      <alignment horizontal="center" vertical="center" wrapText="1" shrinkToFit="1"/>
    </xf>
    <xf numFmtId="165" fontId="19" fillId="17" borderId="1" xfId="9" applyNumberFormat="1" applyFont="1" applyFill="1" applyBorder="1" applyAlignment="1">
      <alignment horizontal="center" vertical="center" wrapText="1" shrinkToFit="1"/>
    </xf>
    <xf numFmtId="165" fontId="19" fillId="18" borderId="1" xfId="9" applyNumberFormat="1" applyFont="1" applyFill="1" applyBorder="1" applyAlignment="1">
      <alignment horizontal="center" vertical="center" wrapText="1" shrinkToFit="1"/>
    </xf>
    <xf numFmtId="165" fontId="20" fillId="13" borderId="1" xfId="9" applyNumberFormat="1" applyFont="1" applyFill="1" applyBorder="1" applyAlignment="1">
      <alignment horizontal="center" vertical="center" wrapText="1" shrinkToFit="1"/>
    </xf>
    <xf numFmtId="165" fontId="8" fillId="13" borderId="1" xfId="9" applyNumberFormat="1" applyFont="1" applyFill="1" applyBorder="1" applyAlignment="1">
      <alignment horizontal="center" vertical="top"/>
    </xf>
    <xf numFmtId="165" fontId="19" fillId="11" borderId="1" xfId="9" applyNumberFormat="1" applyFont="1" applyFill="1" applyBorder="1" applyAlignment="1">
      <alignment horizontal="center" vertical="center" wrapText="1" shrinkToFit="1"/>
    </xf>
    <xf numFmtId="165" fontId="19" fillId="25" borderId="1" xfId="9" applyNumberFormat="1" applyFont="1" applyFill="1" applyBorder="1" applyAlignment="1">
      <alignment horizontal="center" vertical="center" wrapText="1" shrinkToFit="1"/>
    </xf>
    <xf numFmtId="165" fontId="8" fillId="26" borderId="1" xfId="9" applyNumberFormat="1" applyFont="1" applyFill="1" applyBorder="1" applyAlignment="1">
      <alignment horizontal="center" vertical="center" wrapText="1" shrinkToFit="1"/>
    </xf>
    <xf numFmtId="0" fontId="8" fillId="9" borderId="0" xfId="9" applyFont="1" applyFill="1" applyAlignment="1">
      <alignment horizontal="center" vertical="center"/>
    </xf>
    <xf numFmtId="165" fontId="19" fillId="27" borderId="1" xfId="9" applyNumberFormat="1" applyFont="1" applyFill="1" applyBorder="1" applyAlignment="1">
      <alignment horizontal="center" vertical="center" wrapText="1" shrinkToFit="1"/>
    </xf>
    <xf numFmtId="165" fontId="19" fillId="28" borderId="1" xfId="9" applyNumberFormat="1" applyFont="1" applyFill="1" applyBorder="1" applyAlignment="1">
      <alignment horizontal="center" vertical="center" wrapText="1" shrinkToFit="1"/>
    </xf>
    <xf numFmtId="165" fontId="19" fillId="29" borderId="1" xfId="9" applyNumberFormat="1" applyFont="1" applyFill="1" applyBorder="1" applyAlignment="1">
      <alignment horizontal="center" vertical="center" wrapText="1" shrinkToFit="1"/>
    </xf>
    <xf numFmtId="165" fontId="8" fillId="13" borderId="1" xfId="9" applyNumberFormat="1" applyFont="1" applyFill="1" applyBorder="1" applyAlignment="1">
      <alignment horizontal="center" vertical="center" wrapText="1" shrinkToFit="1"/>
    </xf>
    <xf numFmtId="165" fontId="8" fillId="24" borderId="1" xfId="9" applyNumberFormat="1" applyFont="1" applyFill="1" applyBorder="1" applyAlignment="1">
      <alignment horizontal="center" vertical="center" wrapText="1" shrinkToFit="1"/>
    </xf>
    <xf numFmtId="0" fontId="8" fillId="0" borderId="0" xfId="9" applyFont="1" applyAlignment="1">
      <alignment vertical="center"/>
    </xf>
    <xf numFmtId="165" fontId="19" fillId="14" borderId="1" xfId="9" applyNumberFormat="1" applyFont="1" applyFill="1" applyBorder="1" applyAlignment="1">
      <alignment horizontal="center" vertical="center" wrapText="1"/>
    </xf>
    <xf numFmtId="165" fontId="19" fillId="15" borderId="1" xfId="9" applyNumberFormat="1" applyFont="1" applyFill="1" applyBorder="1" applyAlignment="1">
      <alignment horizontal="center" vertical="center" wrapText="1"/>
    </xf>
    <xf numFmtId="165" fontId="19" fillId="16" borderId="1" xfId="9" applyNumberFormat="1" applyFont="1" applyFill="1" applyBorder="1" applyAlignment="1">
      <alignment horizontal="center" vertical="center" wrapText="1"/>
    </xf>
    <xf numFmtId="165" fontId="19" fillId="17" borderId="1" xfId="9" applyNumberFormat="1" applyFont="1" applyFill="1" applyBorder="1" applyAlignment="1">
      <alignment horizontal="center" vertical="center" wrapText="1"/>
    </xf>
    <xf numFmtId="165" fontId="19" fillId="18" borderId="1" xfId="9" applyNumberFormat="1" applyFont="1" applyFill="1" applyBorder="1" applyAlignment="1">
      <alignment horizontal="center" vertical="center" wrapText="1"/>
    </xf>
    <xf numFmtId="165" fontId="8" fillId="13" borderId="1" xfId="9" applyNumberFormat="1" applyFont="1" applyFill="1" applyBorder="1" applyAlignment="1">
      <alignment horizontal="center" vertical="center" wrapText="1"/>
    </xf>
    <xf numFmtId="165" fontId="19" fillId="15" borderId="1" xfId="9" applyNumberFormat="1" applyFont="1" applyFill="1" applyBorder="1" applyAlignment="1">
      <alignment horizontal="center" vertical="center"/>
    </xf>
    <xf numFmtId="165" fontId="19" fillId="16" borderId="1" xfId="9" applyNumberFormat="1" applyFont="1" applyFill="1" applyBorder="1" applyAlignment="1">
      <alignment horizontal="center" vertical="center"/>
    </xf>
    <xf numFmtId="165" fontId="19" fillId="17" borderId="1" xfId="9" applyNumberFormat="1" applyFont="1" applyFill="1" applyBorder="1" applyAlignment="1">
      <alignment horizontal="center" vertical="center"/>
    </xf>
    <xf numFmtId="165" fontId="19" fillId="18" borderId="1" xfId="9" applyNumberFormat="1" applyFont="1" applyFill="1" applyBorder="1" applyAlignment="1">
      <alignment horizontal="center" vertical="center"/>
    </xf>
    <xf numFmtId="165" fontId="8" fillId="13" borderId="1" xfId="9" applyNumberFormat="1" applyFont="1" applyFill="1" applyBorder="1" applyAlignment="1">
      <alignment horizontal="center" vertical="center"/>
    </xf>
    <xf numFmtId="165" fontId="19" fillId="30" borderId="1" xfId="9" applyNumberFormat="1" applyFont="1" applyFill="1" applyBorder="1" applyAlignment="1">
      <alignment horizontal="center" vertical="center" wrapText="1" shrinkToFit="1"/>
    </xf>
    <xf numFmtId="0" fontId="19" fillId="2" borderId="9" xfId="9" applyFont="1" applyFill="1" applyBorder="1" applyAlignment="1">
      <alignment horizontal="center" vertical="center" wrapText="1"/>
    </xf>
    <xf numFmtId="0" fontId="19" fillId="11" borderId="8" xfId="9" applyFont="1" applyFill="1" applyBorder="1" applyAlignment="1">
      <alignment horizontal="center" vertical="center" wrapText="1"/>
    </xf>
    <xf numFmtId="165" fontId="8" fillId="23" borderId="1" xfId="9" applyNumberFormat="1" applyFont="1" applyFill="1" applyBorder="1" applyAlignment="1">
      <alignment horizontal="center" vertical="center" wrapText="1" shrinkToFit="1"/>
    </xf>
    <xf numFmtId="165" fontId="8" fillId="31" borderId="1" xfId="9" applyNumberFormat="1" applyFont="1" applyFill="1" applyBorder="1" applyAlignment="1">
      <alignment horizontal="center" vertical="center" wrapText="1" shrinkToFit="1"/>
    </xf>
    <xf numFmtId="165" fontId="8" fillId="32" borderId="1" xfId="9" applyNumberFormat="1" applyFont="1" applyFill="1" applyBorder="1" applyAlignment="1">
      <alignment horizontal="center" vertical="center" wrapText="1" shrinkToFit="1"/>
    </xf>
    <xf numFmtId="4" fontId="19" fillId="33" borderId="1" xfId="9" applyNumberFormat="1" applyFont="1" applyFill="1" applyBorder="1" applyAlignment="1">
      <alignment horizontal="center" vertical="center" wrapText="1" shrinkToFit="1"/>
    </xf>
    <xf numFmtId="165" fontId="19" fillId="24" borderId="1" xfId="9" applyNumberFormat="1" applyFont="1" applyFill="1" applyBorder="1" applyAlignment="1">
      <alignment horizontal="center" vertical="center" wrapText="1" shrinkToFit="1"/>
    </xf>
    <xf numFmtId="0" fontId="8" fillId="3" borderId="0" xfId="9" applyFont="1" applyFill="1" applyAlignment="1">
      <alignment horizontal="center" vertical="center"/>
    </xf>
    <xf numFmtId="165" fontId="8" fillId="0" borderId="0" xfId="9" applyNumberFormat="1" applyFont="1" applyAlignment="1">
      <alignment horizontal="center" vertical="center"/>
    </xf>
    <xf numFmtId="165" fontId="19" fillId="14" borderId="1" xfId="9" applyNumberFormat="1" applyFont="1" applyFill="1" applyBorder="1" applyAlignment="1">
      <alignment horizontal="center" vertical="top"/>
    </xf>
    <xf numFmtId="165" fontId="19" fillId="15" borderId="1" xfId="9" applyNumberFormat="1" applyFont="1" applyFill="1" applyBorder="1" applyAlignment="1">
      <alignment horizontal="center" vertical="top"/>
    </xf>
    <xf numFmtId="165" fontId="19" fillId="16" borderId="1" xfId="9" applyNumberFormat="1" applyFont="1" applyFill="1" applyBorder="1" applyAlignment="1">
      <alignment horizontal="center" vertical="top"/>
    </xf>
    <xf numFmtId="165" fontId="19" fillId="17" borderId="1" xfId="9" applyNumberFormat="1" applyFont="1" applyFill="1" applyBorder="1" applyAlignment="1">
      <alignment horizontal="center" vertical="top"/>
    </xf>
    <xf numFmtId="165" fontId="19" fillId="18" borderId="1" xfId="9" applyNumberFormat="1" applyFont="1" applyFill="1" applyBorder="1" applyAlignment="1">
      <alignment horizontal="center" vertical="top"/>
    </xf>
    <xf numFmtId="165" fontId="8" fillId="14" borderId="1" xfId="9" applyNumberFormat="1" applyFont="1" applyFill="1" applyBorder="1" applyAlignment="1">
      <alignment horizontal="center" vertical="center" wrapText="1" shrinkToFit="1"/>
    </xf>
    <xf numFmtId="0" fontId="8" fillId="0" borderId="0" xfId="9" applyFont="1" applyAlignment="1">
      <alignment horizontal="center" vertical="top"/>
    </xf>
    <xf numFmtId="0" fontId="8" fillId="14" borderId="0" xfId="9" applyFont="1" applyFill="1" applyAlignment="1">
      <alignment horizontal="left" vertical="top"/>
    </xf>
    <xf numFmtId="0" fontId="8" fillId="15" borderId="0" xfId="9" applyFont="1" applyFill="1" applyAlignment="1">
      <alignment horizontal="left" vertical="top"/>
    </xf>
    <xf numFmtId="0" fontId="8" fillId="16" borderId="0" xfId="9" applyFont="1" applyFill="1" applyAlignment="1">
      <alignment horizontal="left" vertical="top"/>
    </xf>
    <xf numFmtId="0" fontId="8" fillId="17" borderId="0" xfId="9" applyFont="1" applyFill="1" applyAlignment="1">
      <alignment horizontal="left" vertical="top"/>
    </xf>
    <xf numFmtId="0" fontId="8" fillId="18" borderId="0" xfId="9" applyFont="1" applyFill="1" applyAlignment="1">
      <alignment horizontal="left" vertical="top"/>
    </xf>
    <xf numFmtId="165" fontId="8" fillId="15" borderId="0" xfId="9" applyNumberFormat="1" applyFont="1" applyFill="1" applyAlignment="1">
      <alignment horizontal="left" vertical="top"/>
    </xf>
    <xf numFmtId="0" fontId="9" fillId="6" borderId="6" xfId="9" applyFont="1" applyFill="1" applyBorder="1" applyAlignment="1">
      <alignment horizontal="center" vertical="center" wrapText="1"/>
    </xf>
    <xf numFmtId="0" fontId="8" fillId="0" borderId="0" xfId="9" applyFont="1" applyAlignment="1">
      <alignment horizontal="right" vertical="top"/>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0" fillId="0" borderId="0" xfId="0" applyAlignment="1">
      <alignment vertical="center"/>
    </xf>
    <xf numFmtId="0" fontId="16" fillId="0" borderId="0" xfId="0" applyFont="1" applyAlignment="1">
      <alignment horizontal="right"/>
    </xf>
    <xf numFmtId="0" fontId="0" fillId="0" borderId="0" xfId="0" applyAlignment="1">
      <alignment wrapText="1"/>
    </xf>
    <xf numFmtId="0" fontId="16" fillId="0" borderId="16" xfId="0" applyFont="1" applyBorder="1" applyAlignment="1">
      <alignment horizontal="center" vertical="center" wrapText="1"/>
    </xf>
    <xf numFmtId="0" fontId="16" fillId="0" borderId="16" xfId="0" applyFont="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2" fillId="0" borderId="1" xfId="0" applyNumberFormat="1" applyFont="1" applyFill="1" applyBorder="1" applyAlignment="1">
      <alignment horizontal="left" vertical="center" wrapText="1"/>
    </xf>
    <xf numFmtId="16" fontId="8" fillId="0" borderId="1" xfId="9"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3" fontId="2" fillId="2" borderId="1" xfId="0" applyNumberFormat="1" applyFont="1" applyFill="1" applyBorder="1" applyAlignment="1">
      <alignment horizontal="center" vertical="center" wrapText="1"/>
    </xf>
    <xf numFmtId="0" fontId="8" fillId="0" borderId="0" xfId="9" applyFont="1" applyAlignment="1">
      <alignment horizontal="center" vertical="center"/>
    </xf>
    <xf numFmtId="165" fontId="8" fillId="13" borderId="1" xfId="9" applyNumberFormat="1" applyFont="1" applyFill="1" applyBorder="1" applyAlignment="1">
      <alignment horizontal="center" vertical="top"/>
    </xf>
    <xf numFmtId="0" fontId="19" fillId="6" borderId="1" xfId="9" applyFont="1" applyFill="1" applyBorder="1" applyAlignment="1">
      <alignment vertical="center" wrapText="1"/>
    </xf>
    <xf numFmtId="165" fontId="19" fillId="14" borderId="1" xfId="9" applyNumberFormat="1" applyFont="1" applyFill="1" applyBorder="1" applyAlignment="1">
      <alignment horizontal="center" vertical="top"/>
    </xf>
    <xf numFmtId="165" fontId="19" fillId="15" borderId="1" xfId="9" applyNumberFormat="1" applyFont="1" applyFill="1" applyBorder="1" applyAlignment="1">
      <alignment horizontal="center" vertical="top"/>
    </xf>
    <xf numFmtId="165" fontId="19" fillId="16" borderId="1" xfId="9" applyNumberFormat="1" applyFont="1" applyFill="1" applyBorder="1" applyAlignment="1">
      <alignment horizontal="center" vertical="top"/>
    </xf>
    <xf numFmtId="165" fontId="19" fillId="17" borderId="1" xfId="9" applyNumberFormat="1" applyFont="1" applyFill="1" applyBorder="1" applyAlignment="1">
      <alignment horizontal="center" vertical="top"/>
    </xf>
    <xf numFmtId="165" fontId="19" fillId="18" borderId="1" xfId="9" applyNumberFormat="1" applyFont="1" applyFill="1" applyBorder="1" applyAlignment="1">
      <alignment horizontal="center" vertical="top"/>
    </xf>
    <xf numFmtId="0" fontId="2" fillId="0" borderId="9" xfId="0" applyFont="1" applyFill="1" applyBorder="1" applyAlignment="1">
      <alignment horizontal="center" vertical="center" wrapText="1"/>
    </xf>
    <xf numFmtId="0" fontId="8" fillId="0" borderId="0" xfId="9" applyFont="1" applyAlignment="1">
      <alignment horizontal="center" vertical="center"/>
    </xf>
    <xf numFmtId="165" fontId="8" fillId="13" borderId="1" xfId="9" applyNumberFormat="1" applyFont="1" applyFill="1" applyBorder="1" applyAlignment="1">
      <alignment horizontal="center" vertical="top"/>
    </xf>
    <xf numFmtId="165" fontId="19" fillId="14" borderId="1" xfId="9" applyNumberFormat="1" applyFont="1" applyFill="1" applyBorder="1" applyAlignment="1">
      <alignment horizontal="center" vertical="top"/>
    </xf>
    <xf numFmtId="165" fontId="19" fillId="15" borderId="1" xfId="9" applyNumberFormat="1" applyFont="1" applyFill="1" applyBorder="1" applyAlignment="1">
      <alignment horizontal="center" vertical="top"/>
    </xf>
    <xf numFmtId="165" fontId="19" fillId="16" borderId="1" xfId="9" applyNumberFormat="1" applyFont="1" applyFill="1" applyBorder="1" applyAlignment="1">
      <alignment horizontal="center" vertical="top"/>
    </xf>
    <xf numFmtId="165" fontId="19" fillId="17" borderId="1" xfId="9" applyNumberFormat="1" applyFont="1" applyFill="1" applyBorder="1" applyAlignment="1">
      <alignment horizontal="center" vertical="top"/>
    </xf>
    <xf numFmtId="165" fontId="19" fillId="18" borderId="1" xfId="9" applyNumberFormat="1" applyFont="1" applyFill="1" applyBorder="1" applyAlignment="1">
      <alignment horizontal="center" vertical="top"/>
    </xf>
    <xf numFmtId="0" fontId="8" fillId="0" borderId="1" xfId="9" applyFont="1" applyFill="1" applyBorder="1" applyAlignment="1">
      <alignment horizontal="center" vertical="center"/>
    </xf>
    <xf numFmtId="0" fontId="8" fillId="0" borderId="1" xfId="9" applyFont="1" applyBorder="1" applyAlignment="1">
      <alignment horizontal="center" vertical="center"/>
    </xf>
    <xf numFmtId="0" fontId="19" fillId="0" borderId="1" xfId="9" applyFont="1" applyBorder="1" applyAlignment="1">
      <alignment horizontal="center" vertical="center" wrapText="1"/>
    </xf>
    <xf numFmtId="14" fontId="19" fillId="0" borderId="1" xfId="9" applyNumberFormat="1" applyFont="1" applyBorder="1" applyAlignment="1">
      <alignment horizontal="center" vertical="center"/>
    </xf>
    <xf numFmtId="0" fontId="9" fillId="0" borderId="0" xfId="9" applyFont="1" applyAlignment="1">
      <alignment horizontal="right" vertical="center"/>
    </xf>
    <xf numFmtId="167" fontId="2" fillId="0" borderId="2"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9" fillId="6" borderId="3" xfId="9"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wrapText="1"/>
    </xf>
    <xf numFmtId="4" fontId="14" fillId="0" borderId="0" xfId="0" applyNumberFormat="1" applyFont="1" applyFill="1" applyAlignment="1">
      <alignment vertical="center"/>
    </xf>
    <xf numFmtId="0" fontId="14" fillId="0" borderId="0" xfId="0" applyFont="1" applyFill="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5" fontId="17"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wrapText="1"/>
    </xf>
    <xf numFmtId="0" fontId="19" fillId="0" borderId="1" xfId="9" applyFont="1" applyFill="1" applyBorder="1" applyAlignment="1">
      <alignment horizontal="center" vertical="center" wrapText="1"/>
    </xf>
    <xf numFmtId="14" fontId="19" fillId="0" borderId="1" xfId="9" applyNumberFormat="1" applyFont="1" applyFill="1" applyBorder="1" applyAlignment="1">
      <alignment horizontal="center" vertical="center" wrapText="1"/>
    </xf>
    <xf numFmtId="0" fontId="19" fillId="2" borderId="5" xfId="9" applyFont="1" applyFill="1" applyBorder="1" applyAlignment="1">
      <alignment horizontal="left" vertical="center" wrapText="1"/>
    </xf>
    <xf numFmtId="0" fontId="19" fillId="2" borderId="3" xfId="9" applyFont="1" applyFill="1" applyBorder="1" applyAlignment="1">
      <alignment horizontal="left" vertical="center" wrapText="1"/>
    </xf>
    <xf numFmtId="0" fontId="19" fillId="2" borderId="5" xfId="9" applyFont="1" applyFill="1" applyBorder="1" applyAlignment="1">
      <alignment horizontal="center" vertical="center" wrapText="1"/>
    </xf>
    <xf numFmtId="14" fontId="19" fillId="6" borderId="5" xfId="9" applyNumberFormat="1" applyFont="1" applyFill="1" applyBorder="1" applyAlignment="1">
      <alignment horizontal="center" vertical="center" wrapText="1"/>
    </xf>
    <xf numFmtId="14" fontId="19" fillId="6" borderId="3" xfId="9" applyNumberFormat="1" applyFont="1" applyFill="1" applyBorder="1" applyAlignment="1">
      <alignment horizontal="center" vertical="center" wrapText="1"/>
    </xf>
    <xf numFmtId="14" fontId="19" fillId="6" borderId="2" xfId="9" applyNumberFormat="1" applyFont="1" applyFill="1" applyBorder="1" applyAlignment="1">
      <alignment horizontal="center" vertical="center" wrapText="1"/>
    </xf>
    <xf numFmtId="14" fontId="19" fillId="6" borderId="1" xfId="9" applyNumberFormat="1" applyFont="1" applyFill="1" applyBorder="1" applyAlignment="1">
      <alignment horizontal="center" vertical="center" wrapText="1"/>
    </xf>
    <xf numFmtId="0" fontId="19" fillId="2" borderId="1" xfId="9" applyFont="1" applyFill="1" applyBorder="1" applyAlignment="1">
      <alignment vertical="center" wrapText="1"/>
    </xf>
    <xf numFmtId="0" fontId="19" fillId="2" borderId="1" xfId="9" applyFont="1" applyFill="1" applyBorder="1" applyAlignment="1">
      <alignment horizontal="center" vertical="center" wrapText="1"/>
    </xf>
    <xf numFmtId="0" fontId="19" fillId="2" borderId="1" xfId="9" applyFont="1" applyFill="1" applyBorder="1" applyAlignment="1">
      <alignment horizontal="left" vertical="center" wrapText="1"/>
    </xf>
    <xf numFmtId="0" fontId="19" fillId="6" borderId="5" xfId="9" applyFont="1" applyFill="1" applyBorder="1" applyAlignment="1">
      <alignment horizontal="center" vertical="center" wrapText="1"/>
    </xf>
    <xf numFmtId="0" fontId="9" fillId="6" borderId="1" xfId="9" applyFont="1" applyFill="1" applyBorder="1" applyAlignment="1">
      <alignment horizontal="center" vertical="center" wrapText="1"/>
    </xf>
    <xf numFmtId="0" fontId="19" fillId="6" borderId="1" xfId="9" applyFont="1" applyFill="1" applyBorder="1" applyAlignment="1">
      <alignment horizontal="left" vertical="center" wrapText="1"/>
    </xf>
    <xf numFmtId="0" fontId="19" fillId="6" borderId="1" xfId="9" applyFont="1" applyFill="1" applyBorder="1" applyAlignment="1">
      <alignment horizontal="center" vertical="center" wrapText="1"/>
    </xf>
    <xf numFmtId="0" fontId="19" fillId="2" borderId="5" xfId="9" applyFont="1" applyFill="1" applyBorder="1" applyAlignment="1">
      <alignment vertical="center" wrapText="1"/>
    </xf>
    <xf numFmtId="0" fontId="0" fillId="0" borderId="0" xfId="0" applyAlignment="1">
      <alignment vertical="top"/>
    </xf>
    <xf numFmtId="0" fontId="19" fillId="0" borderId="1" xfId="9" applyFont="1" applyFill="1" applyBorder="1" applyAlignment="1">
      <alignment vertical="center" wrapText="1"/>
    </xf>
    <xf numFmtId="0" fontId="8" fillId="0" borderId="1" xfId="9" applyFont="1" applyFill="1" applyBorder="1" applyAlignment="1">
      <alignment vertical="center" wrapText="1"/>
    </xf>
    <xf numFmtId="0" fontId="19" fillId="0" borderId="1" xfId="9" applyFont="1" applyFill="1" applyBorder="1" applyAlignment="1">
      <alignment horizontal="left" vertical="center" wrapText="1"/>
    </xf>
    <xf numFmtId="0" fontId="19" fillId="0" borderId="1" xfId="9" applyFont="1" applyBorder="1" applyAlignment="1">
      <alignment horizontal="left" vertical="center" wrapText="1"/>
    </xf>
    <xf numFmtId="0" fontId="20" fillId="5" borderId="1" xfId="7" applyFont="1" applyFill="1" applyBorder="1" applyAlignment="1">
      <alignment horizontal="center" vertical="center" wrapText="1"/>
    </xf>
    <xf numFmtId="0" fontId="19" fillId="2" borderId="6" xfId="9" applyFont="1" applyFill="1" applyBorder="1" applyAlignment="1">
      <alignment vertical="center" wrapText="1"/>
    </xf>
    <xf numFmtId="0" fontId="19" fillId="2" borderId="8" xfId="9" applyFont="1" applyFill="1" applyBorder="1" applyAlignment="1">
      <alignment horizontal="center" vertical="center" wrapText="1"/>
    </xf>
    <xf numFmtId="14" fontId="19" fillId="2" borderId="8" xfId="9" applyNumberFormat="1" applyFont="1" applyFill="1" applyBorder="1" applyAlignment="1">
      <alignment horizontal="center" vertical="center" wrapText="1"/>
    </xf>
    <xf numFmtId="14" fontId="19" fillId="2" borderId="1" xfId="9" applyNumberFormat="1" applyFont="1" applyFill="1" applyBorder="1" applyAlignment="1">
      <alignment horizontal="center" vertical="center" wrapText="1"/>
    </xf>
    <xf numFmtId="14" fontId="19" fillId="2" borderId="5" xfId="9"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0" applyFont="1" applyAlignment="1">
      <alignment horizontal="right" vertical="center"/>
    </xf>
    <xf numFmtId="0" fontId="2" fillId="0" borderId="1" xfId="0" applyFont="1" applyFill="1" applyBorder="1" applyAlignment="1">
      <alignment horizontal="center" vertical="center"/>
    </xf>
    <xf numFmtId="0" fontId="1"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1" fillId="0" borderId="1" xfId="0" applyFont="1" applyFill="1" applyBorder="1" applyAlignment="1">
      <alignment horizontal="center" vertical="top" wrapText="1"/>
    </xf>
    <xf numFmtId="0" fontId="14" fillId="0" borderId="0" xfId="0" applyFont="1" applyAlignment="1">
      <alignment horizontal="center"/>
    </xf>
    <xf numFmtId="3" fontId="2" fillId="0" borderId="6" xfId="0" applyNumberFormat="1" applyFont="1" applyFill="1" applyBorder="1" applyAlignment="1">
      <alignment horizontal="center" vertical="center"/>
    </xf>
    <xf numFmtId="3" fontId="2" fillId="0" borderId="9" xfId="0" applyNumberFormat="1" applyFont="1" applyFill="1" applyBorder="1" applyAlignment="1">
      <alignment horizontal="center" vertical="center"/>
    </xf>
    <xf numFmtId="0" fontId="1" fillId="0" borderId="6"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9" xfId="0" applyFont="1" applyFill="1" applyBorder="1" applyAlignment="1">
      <alignment horizontal="center" vertical="top"/>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2" fillId="0" borderId="0" xfId="0" applyFont="1" applyFill="1" applyAlignment="1">
      <alignment horizontal="center" wrapText="1"/>
    </xf>
    <xf numFmtId="0" fontId="1" fillId="0" borderId="7" xfId="0" applyFont="1" applyBorder="1" applyAlignment="1">
      <alignment horizontal="center" vertical="top"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8" fillId="0" borderId="5" xfId="9" applyFont="1" applyFill="1" applyBorder="1" applyAlignment="1">
      <alignment horizontal="center" vertical="center"/>
    </xf>
    <xf numFmtId="0" fontId="8" fillId="0" borderId="2" xfId="9" applyFont="1" applyFill="1" applyBorder="1" applyAlignment="1">
      <alignment horizontal="center" vertical="center"/>
    </xf>
    <xf numFmtId="0" fontId="8" fillId="0" borderId="3" xfId="9" applyFont="1" applyFill="1" applyBorder="1" applyAlignment="1">
      <alignment horizontal="center" vertical="center"/>
    </xf>
    <xf numFmtId="0" fontId="19" fillId="0" borderId="1" xfId="9" applyFont="1" applyFill="1" applyBorder="1" applyAlignment="1">
      <alignment horizontal="left" vertical="center" wrapText="1"/>
    </xf>
    <xf numFmtId="0" fontId="19" fillId="0" borderId="1" xfId="9" applyFont="1" applyFill="1" applyBorder="1" applyAlignment="1">
      <alignment horizontal="center" vertical="center" wrapText="1"/>
    </xf>
    <xf numFmtId="14" fontId="19" fillId="0" borderId="1" xfId="9" applyNumberFormat="1" applyFont="1" applyFill="1" applyBorder="1" applyAlignment="1">
      <alignment horizontal="center" vertical="center" wrapText="1"/>
    </xf>
    <xf numFmtId="14" fontId="19" fillId="0" borderId="5" xfId="9" applyNumberFormat="1" applyFont="1" applyFill="1" applyBorder="1" applyAlignment="1">
      <alignment horizontal="center" vertical="center" wrapText="1"/>
    </xf>
    <xf numFmtId="14" fontId="19" fillId="0" borderId="2" xfId="9" applyNumberFormat="1" applyFont="1" applyFill="1" applyBorder="1" applyAlignment="1">
      <alignment horizontal="center" vertical="center" wrapText="1"/>
    </xf>
    <xf numFmtId="14" fontId="19" fillId="0" borderId="3" xfId="9" applyNumberFormat="1" applyFont="1" applyFill="1" applyBorder="1" applyAlignment="1">
      <alignment horizontal="center" vertical="center" wrapText="1"/>
    </xf>
    <xf numFmtId="0" fontId="8" fillId="0" borderId="5" xfId="9" applyFont="1" applyBorder="1" applyAlignment="1">
      <alignment horizontal="center" vertical="center"/>
    </xf>
    <xf numFmtId="0" fontId="8" fillId="0" borderId="3" xfId="9" applyFont="1" applyBorder="1" applyAlignment="1">
      <alignment horizontal="center" vertical="center"/>
    </xf>
    <xf numFmtId="0" fontId="19" fillId="2" borderId="5" xfId="9" applyFont="1" applyFill="1" applyBorder="1" applyAlignment="1">
      <alignment horizontal="left" vertical="center" wrapText="1"/>
    </xf>
    <xf numFmtId="0" fontId="19" fillId="2" borderId="3" xfId="9" applyFont="1" applyFill="1" applyBorder="1" applyAlignment="1">
      <alignment horizontal="left" vertical="center" wrapText="1"/>
    </xf>
    <xf numFmtId="0" fontId="19" fillId="2" borderId="5" xfId="9" applyFont="1" applyFill="1" applyBorder="1" applyAlignment="1">
      <alignment horizontal="center" vertical="center" wrapText="1"/>
    </xf>
    <xf numFmtId="0" fontId="19" fillId="2" borderId="3" xfId="9" applyFont="1" applyFill="1" applyBorder="1" applyAlignment="1">
      <alignment horizontal="center" vertical="center" wrapText="1"/>
    </xf>
    <xf numFmtId="14" fontId="19" fillId="6" borderId="5" xfId="9" applyNumberFormat="1" applyFont="1" applyFill="1" applyBorder="1" applyAlignment="1">
      <alignment horizontal="center" vertical="center" wrapText="1"/>
    </xf>
    <xf numFmtId="14" fontId="19" fillId="6" borderId="3" xfId="9" applyNumberFormat="1" applyFont="1" applyFill="1" applyBorder="1" applyAlignment="1">
      <alignment horizontal="center" vertical="center" wrapText="1"/>
    </xf>
    <xf numFmtId="14" fontId="19" fillId="6" borderId="2" xfId="9" applyNumberFormat="1" applyFont="1" applyFill="1" applyBorder="1" applyAlignment="1">
      <alignment horizontal="center" vertical="center" wrapText="1"/>
    </xf>
    <xf numFmtId="14" fontId="19" fillId="10" borderId="5" xfId="9" applyNumberFormat="1" applyFont="1" applyFill="1" applyBorder="1" applyAlignment="1">
      <alignment horizontal="center" vertical="center" wrapText="1"/>
    </xf>
    <xf numFmtId="14" fontId="19" fillId="10" borderId="2" xfId="9" applyNumberFormat="1" applyFont="1" applyFill="1" applyBorder="1" applyAlignment="1">
      <alignment horizontal="center" vertical="center" wrapText="1"/>
    </xf>
    <xf numFmtId="14" fontId="19" fillId="10" borderId="3" xfId="9" applyNumberFormat="1" applyFont="1" applyFill="1" applyBorder="1" applyAlignment="1">
      <alignment horizontal="center" vertical="center" wrapText="1"/>
    </xf>
    <xf numFmtId="14" fontId="19" fillId="6" borderId="5" xfId="9" applyNumberFormat="1" applyFont="1" applyFill="1" applyBorder="1" applyAlignment="1">
      <alignment horizontal="left" vertical="center" wrapText="1"/>
    </xf>
    <xf numFmtId="14" fontId="19" fillId="6" borderId="2" xfId="9" applyNumberFormat="1" applyFont="1" applyFill="1" applyBorder="1" applyAlignment="1">
      <alignment horizontal="left" vertical="center" wrapText="1"/>
    </xf>
    <xf numFmtId="14" fontId="19" fillId="6" borderId="3" xfId="9" applyNumberFormat="1" applyFont="1" applyFill="1" applyBorder="1" applyAlignment="1">
      <alignment horizontal="left" vertical="center" wrapText="1"/>
    </xf>
    <xf numFmtId="14" fontId="9" fillId="34" borderId="5" xfId="9" applyNumberFormat="1" applyFont="1" applyFill="1" applyBorder="1" applyAlignment="1">
      <alignment horizontal="center" vertical="center" wrapText="1"/>
    </xf>
    <xf numFmtId="14" fontId="9" fillId="34" borderId="2" xfId="9" applyNumberFormat="1" applyFont="1" applyFill="1" applyBorder="1" applyAlignment="1">
      <alignment horizontal="center" vertical="center" wrapText="1"/>
    </xf>
    <xf numFmtId="14" fontId="9" fillId="34" borderId="3" xfId="9" applyNumberFormat="1" applyFont="1" applyFill="1" applyBorder="1" applyAlignment="1">
      <alignment horizontal="center" vertical="center" wrapText="1"/>
    </xf>
    <xf numFmtId="0" fontId="8" fillId="0" borderId="2" xfId="9" applyFont="1" applyBorder="1" applyAlignment="1">
      <alignment horizontal="center" vertical="center"/>
    </xf>
    <xf numFmtId="14" fontId="19" fillId="6" borderId="1" xfId="9" applyNumberFormat="1" applyFont="1" applyFill="1" applyBorder="1" applyAlignment="1">
      <alignment horizontal="center" vertical="center" wrapText="1"/>
    </xf>
    <xf numFmtId="0" fontId="9" fillId="34" borderId="1" xfId="9" applyFont="1" applyFill="1" applyBorder="1" applyAlignment="1">
      <alignment horizontal="center" vertical="center" wrapText="1"/>
    </xf>
    <xf numFmtId="0" fontId="9" fillId="34" borderId="5" xfId="9" applyFont="1" applyFill="1" applyBorder="1" applyAlignment="1">
      <alignment horizontal="center" vertical="center" wrapText="1" shrinkToFit="1"/>
    </xf>
    <xf numFmtId="0" fontId="9" fillId="34" borderId="2" xfId="9" applyFont="1" applyFill="1" applyBorder="1" applyAlignment="1">
      <alignment horizontal="center" vertical="center" wrapText="1" shrinkToFit="1"/>
    </xf>
    <xf numFmtId="0" fontId="9" fillId="34" borderId="3" xfId="9" applyFont="1" applyFill="1" applyBorder="1" applyAlignment="1">
      <alignment horizontal="center" vertical="center" wrapText="1" shrinkToFit="1"/>
    </xf>
    <xf numFmtId="14" fontId="9" fillId="34" borderId="1" xfId="9" applyNumberFormat="1" applyFont="1" applyFill="1" applyBorder="1" applyAlignment="1">
      <alignment horizontal="center" vertical="center" wrapText="1"/>
    </xf>
    <xf numFmtId="0" fontId="19" fillId="2" borderId="1" xfId="9" applyFont="1" applyFill="1" applyBorder="1" applyAlignment="1">
      <alignment vertical="center" wrapText="1"/>
    </xf>
    <xf numFmtId="0" fontId="19" fillId="2" borderId="1" xfId="9" applyFont="1" applyFill="1" applyBorder="1" applyAlignment="1">
      <alignment horizontal="center" vertical="center" wrapText="1"/>
    </xf>
    <xf numFmtId="0" fontId="19" fillId="2" borderId="1" xfId="9" applyFont="1" applyFill="1" applyBorder="1" applyAlignment="1">
      <alignment horizontal="center" vertical="center" wrapText="1" shrinkToFit="1"/>
    </xf>
    <xf numFmtId="0" fontId="9" fillId="7" borderId="14" xfId="9" applyFont="1" applyFill="1" applyBorder="1" applyAlignment="1">
      <alignment horizontal="left" vertical="center" wrapText="1"/>
    </xf>
    <xf numFmtId="0" fontId="9" fillId="7" borderId="11" xfId="9" applyFont="1" applyFill="1" applyBorder="1" applyAlignment="1">
      <alignment horizontal="left" vertical="center" wrapText="1"/>
    </xf>
    <xf numFmtId="0" fontId="9" fillId="7" borderId="12" xfId="9" applyFont="1" applyFill="1" applyBorder="1" applyAlignment="1">
      <alignment horizontal="left" vertical="center" wrapText="1"/>
    </xf>
    <xf numFmtId="0" fontId="9" fillId="7" borderId="15" xfId="9" applyFont="1" applyFill="1" applyBorder="1" applyAlignment="1">
      <alignment horizontal="left" vertical="center" wrapText="1"/>
    </xf>
    <xf numFmtId="0" fontId="9" fillId="7" borderId="0" xfId="9" applyFont="1" applyFill="1" applyBorder="1" applyAlignment="1">
      <alignment horizontal="left" vertical="center" wrapText="1"/>
    </xf>
    <xf numFmtId="0" fontId="9" fillId="7" borderId="13" xfId="9" applyFont="1" applyFill="1" applyBorder="1" applyAlignment="1">
      <alignment horizontal="left" vertical="center" wrapText="1"/>
    </xf>
    <xf numFmtId="0" fontId="9" fillId="7" borderId="10" xfId="9" applyFont="1" applyFill="1" applyBorder="1" applyAlignment="1">
      <alignment horizontal="left" vertical="center" wrapText="1"/>
    </xf>
    <xf numFmtId="0" fontId="9" fillId="7" borderId="7" xfId="9" applyFont="1" applyFill="1" applyBorder="1" applyAlignment="1">
      <alignment horizontal="left" vertical="center" wrapText="1"/>
    </xf>
    <xf numFmtId="0" fontId="9" fillId="7" borderId="8" xfId="9" applyFont="1" applyFill="1" applyBorder="1" applyAlignment="1">
      <alignment horizontal="left" vertical="center" wrapText="1"/>
    </xf>
    <xf numFmtId="49" fontId="19" fillId="2" borderId="1" xfId="9" applyNumberFormat="1" applyFont="1" applyFill="1" applyBorder="1" applyAlignment="1">
      <alignment horizontal="center" vertical="center" wrapText="1" shrinkToFit="1"/>
    </xf>
    <xf numFmtId="0" fontId="19" fillId="2" borderId="1" xfId="9" applyFont="1" applyFill="1" applyBorder="1" applyAlignment="1">
      <alignment horizontal="left" vertical="center" wrapText="1"/>
    </xf>
    <xf numFmtId="49" fontId="19" fillId="9" borderId="1" xfId="9" applyNumberFormat="1" applyFont="1" applyFill="1" applyBorder="1" applyAlignment="1">
      <alignment horizontal="center" vertical="center" wrapText="1" shrinkToFit="1"/>
    </xf>
    <xf numFmtId="49" fontId="19" fillId="0" borderId="1" xfId="9" applyNumberFormat="1" applyFont="1" applyFill="1" applyBorder="1" applyAlignment="1">
      <alignment horizontal="center" vertical="center" wrapText="1" shrinkToFit="1"/>
    </xf>
    <xf numFmtId="0" fontId="19" fillId="10" borderId="5" xfId="9" applyFont="1" applyFill="1" applyBorder="1" applyAlignment="1">
      <alignment horizontal="center" vertical="center" wrapText="1"/>
    </xf>
    <xf numFmtId="0" fontId="19" fillId="10" borderId="2" xfId="9" applyFont="1" applyFill="1" applyBorder="1" applyAlignment="1">
      <alignment horizontal="center" vertical="center" wrapText="1"/>
    </xf>
    <xf numFmtId="0" fontId="19" fillId="10" borderId="3" xfId="9" applyFont="1" applyFill="1" applyBorder="1" applyAlignment="1">
      <alignment horizontal="center" vertical="center" wrapText="1"/>
    </xf>
    <xf numFmtId="49" fontId="19" fillId="6" borderId="5" xfId="9" applyNumberFormat="1" applyFont="1" applyFill="1" applyBorder="1" applyAlignment="1">
      <alignment horizontal="center" vertical="center" wrapText="1" shrinkToFit="1"/>
    </xf>
    <xf numFmtId="49" fontId="19" fillId="6" borderId="2" xfId="9" applyNumberFormat="1" applyFont="1" applyFill="1" applyBorder="1" applyAlignment="1">
      <alignment horizontal="center" vertical="center" wrapText="1" shrinkToFit="1"/>
    </xf>
    <xf numFmtId="49" fontId="19" fillId="6" borderId="3" xfId="9" applyNumberFormat="1" applyFont="1" applyFill="1" applyBorder="1" applyAlignment="1">
      <alignment horizontal="center" vertical="center" wrapText="1" shrinkToFit="1"/>
    </xf>
    <xf numFmtId="0" fontId="19" fillId="6" borderId="5" xfId="9" applyFont="1" applyFill="1" applyBorder="1" applyAlignment="1">
      <alignment horizontal="center" vertical="center" wrapText="1"/>
    </xf>
    <xf numFmtId="0" fontId="19" fillId="6" borderId="2" xfId="9" applyFont="1" applyFill="1" applyBorder="1" applyAlignment="1">
      <alignment horizontal="center" vertical="center" wrapText="1"/>
    </xf>
    <xf numFmtId="0" fontId="19" fillId="6" borderId="3" xfId="9" applyFont="1" applyFill="1" applyBorder="1" applyAlignment="1">
      <alignment horizontal="center" vertical="center" wrapText="1"/>
    </xf>
    <xf numFmtId="0" fontId="19" fillId="6" borderId="5" xfId="9" applyFont="1" applyFill="1" applyBorder="1" applyAlignment="1">
      <alignment horizontal="left" vertical="center" wrapText="1"/>
    </xf>
    <xf numFmtId="0" fontId="19" fillId="6" borderId="2" xfId="9" applyFont="1" applyFill="1" applyBorder="1" applyAlignment="1">
      <alignment horizontal="left" vertical="center" wrapText="1"/>
    </xf>
    <xf numFmtId="0" fontId="19" fillId="6" borderId="3" xfId="9" applyFont="1" applyFill="1" applyBorder="1" applyAlignment="1">
      <alignment horizontal="left" vertical="center" wrapText="1"/>
    </xf>
    <xf numFmtId="14" fontId="19" fillId="10" borderId="1" xfId="9" applyNumberFormat="1" applyFont="1" applyFill="1" applyBorder="1" applyAlignment="1">
      <alignment horizontal="center" vertical="center" wrapText="1"/>
    </xf>
    <xf numFmtId="14" fontId="19" fillId="2" borderId="5" xfId="9" applyNumberFormat="1" applyFont="1" applyFill="1" applyBorder="1" applyAlignment="1">
      <alignment horizontal="center" vertical="center" wrapText="1"/>
    </xf>
    <xf numFmtId="14" fontId="19" fillId="2" borderId="2" xfId="9" applyNumberFormat="1" applyFont="1" applyFill="1" applyBorder="1" applyAlignment="1">
      <alignment horizontal="center" vertical="center" wrapText="1"/>
    </xf>
    <xf numFmtId="14" fontId="19" fillId="2" borderId="3" xfId="9" applyNumberFormat="1" applyFont="1" applyFill="1" applyBorder="1" applyAlignment="1">
      <alignment horizontal="center" vertical="center" wrapText="1"/>
    </xf>
    <xf numFmtId="14" fontId="19" fillId="2" borderId="1" xfId="9" applyNumberFormat="1" applyFont="1" applyFill="1" applyBorder="1" applyAlignment="1">
      <alignment horizontal="center" vertical="center" wrapText="1"/>
    </xf>
    <xf numFmtId="0" fontId="19" fillId="9" borderId="1" xfId="9" applyFont="1" applyFill="1" applyBorder="1" applyAlignment="1">
      <alignment vertical="center" wrapText="1"/>
    </xf>
    <xf numFmtId="0" fontId="19" fillId="9" borderId="1" xfId="9" applyFont="1" applyFill="1" applyBorder="1" applyAlignment="1">
      <alignment horizontal="center" vertical="center" wrapText="1"/>
    </xf>
    <xf numFmtId="0" fontId="9" fillId="12" borderId="14" xfId="9" applyFont="1" applyFill="1" applyBorder="1" applyAlignment="1">
      <alignment horizontal="left" vertical="center" wrapText="1"/>
    </xf>
    <xf numFmtId="0" fontId="9" fillId="12" borderId="11" xfId="9" applyFont="1" applyFill="1" applyBorder="1" applyAlignment="1">
      <alignment horizontal="left" vertical="center" wrapText="1"/>
    </xf>
    <xf numFmtId="0" fontId="9" fillId="12" borderId="12" xfId="9" applyFont="1" applyFill="1" applyBorder="1" applyAlignment="1">
      <alignment horizontal="left" vertical="center" wrapText="1"/>
    </xf>
    <xf numFmtId="0" fontId="9" fillId="12" borderId="15" xfId="9" applyFont="1" applyFill="1" applyBorder="1" applyAlignment="1">
      <alignment horizontal="left" vertical="center" wrapText="1"/>
    </xf>
    <xf numFmtId="0" fontId="9" fillId="12" borderId="0" xfId="9" applyFont="1" applyFill="1" applyBorder="1" applyAlignment="1">
      <alignment horizontal="left" vertical="center" wrapText="1"/>
    </xf>
    <xf numFmtId="0" fontId="9" fillId="12" borderId="13" xfId="9" applyFont="1" applyFill="1" applyBorder="1" applyAlignment="1">
      <alignment horizontal="left" vertical="center" wrapText="1"/>
    </xf>
    <xf numFmtId="0" fontId="9" fillId="12" borderId="10" xfId="9" applyFont="1" applyFill="1" applyBorder="1" applyAlignment="1">
      <alignment horizontal="left" vertical="center" wrapText="1"/>
    </xf>
    <xf numFmtId="0" fontId="9" fillId="12" borderId="7" xfId="9" applyFont="1" applyFill="1" applyBorder="1" applyAlignment="1">
      <alignment horizontal="left" vertical="center" wrapText="1"/>
    </xf>
    <xf numFmtId="0" fontId="9" fillId="12" borderId="8" xfId="9" applyFont="1" applyFill="1" applyBorder="1" applyAlignment="1">
      <alignment horizontal="left" vertical="center" wrapText="1"/>
    </xf>
    <xf numFmtId="0" fontId="8" fillId="35" borderId="4" xfId="9" applyFont="1" applyFill="1" applyBorder="1" applyAlignment="1">
      <alignment horizontal="left" vertical="center" wrapText="1"/>
    </xf>
    <xf numFmtId="0" fontId="8" fillId="35" borderId="9" xfId="9" applyFont="1" applyFill="1" applyBorder="1" applyAlignment="1">
      <alignment horizontal="left" vertical="center" wrapText="1"/>
    </xf>
    <xf numFmtId="0" fontId="8" fillId="8" borderId="5" xfId="9" applyFont="1" applyFill="1" applyBorder="1" applyAlignment="1">
      <alignment horizontal="center" vertical="center"/>
    </xf>
    <xf numFmtId="0" fontId="8" fillId="8" borderId="2" xfId="9" applyFont="1" applyFill="1" applyBorder="1" applyAlignment="1">
      <alignment horizontal="center" vertical="center"/>
    </xf>
    <xf numFmtId="0" fontId="8" fillId="8" borderId="3" xfId="9" applyFont="1" applyFill="1" applyBorder="1" applyAlignment="1">
      <alignment horizontal="center" vertical="center"/>
    </xf>
    <xf numFmtId="0" fontId="8" fillId="9" borderId="5" xfId="9" applyFont="1" applyFill="1" applyBorder="1" applyAlignment="1">
      <alignment horizontal="center" vertical="center"/>
    </xf>
    <xf numFmtId="0" fontId="8" fillId="9" borderId="2" xfId="9" applyFont="1" applyFill="1" applyBorder="1" applyAlignment="1">
      <alignment horizontal="center" vertical="center"/>
    </xf>
    <xf numFmtId="0" fontId="8" fillId="9" borderId="3" xfId="9" applyFont="1" applyFill="1" applyBorder="1" applyAlignment="1">
      <alignment horizontal="center" vertical="center"/>
    </xf>
    <xf numFmtId="0" fontId="9" fillId="6" borderId="1" xfId="9" applyFont="1" applyFill="1" applyBorder="1" applyAlignment="1">
      <alignment horizontal="center" vertical="center" wrapText="1"/>
    </xf>
    <xf numFmtId="0" fontId="19" fillId="9" borderId="1" xfId="9" applyFont="1" applyFill="1" applyBorder="1" applyAlignment="1">
      <alignment horizontal="left" vertical="center" wrapText="1"/>
    </xf>
    <xf numFmtId="0" fontId="19" fillId="10" borderId="5" xfId="9" applyFont="1" applyFill="1" applyBorder="1" applyAlignment="1">
      <alignment horizontal="left" vertical="center" wrapText="1"/>
    </xf>
    <xf numFmtId="0" fontId="19" fillId="10" borderId="2" xfId="9" applyFont="1" applyFill="1" applyBorder="1" applyAlignment="1">
      <alignment horizontal="left" vertical="center" wrapText="1"/>
    </xf>
    <xf numFmtId="0" fontId="19" fillId="10" borderId="3" xfId="9" applyFont="1" applyFill="1" applyBorder="1" applyAlignment="1">
      <alignment horizontal="left" vertical="center" wrapText="1"/>
    </xf>
    <xf numFmtId="0" fontId="19" fillId="9" borderId="5" xfId="9" applyFont="1" applyFill="1" applyBorder="1" applyAlignment="1">
      <alignment horizontal="center" vertical="center" wrapText="1" shrinkToFit="1"/>
    </xf>
    <xf numFmtId="0" fontId="19" fillId="9" borderId="2" xfId="9" applyFont="1" applyFill="1" applyBorder="1" applyAlignment="1">
      <alignment horizontal="center" vertical="center" wrapText="1" shrinkToFit="1"/>
    </xf>
    <xf numFmtId="0" fontId="19" fillId="9" borderId="3" xfId="9" applyFont="1" applyFill="1" applyBorder="1" applyAlignment="1">
      <alignment horizontal="center" vertical="center" wrapText="1" shrinkToFit="1"/>
    </xf>
    <xf numFmtId="0" fontId="19" fillId="2" borderId="2" xfId="9" applyFont="1" applyFill="1" applyBorder="1" applyAlignment="1">
      <alignment horizontal="center" vertical="center" wrapText="1"/>
    </xf>
    <xf numFmtId="0" fontId="19" fillId="6" borderId="5" xfId="9" applyFont="1" applyFill="1" applyBorder="1" applyAlignment="1">
      <alignment horizontal="center" vertical="center" wrapText="1" shrinkToFit="1"/>
    </xf>
    <xf numFmtId="0" fontId="19" fillId="6" borderId="2" xfId="9" applyFont="1" applyFill="1" applyBorder="1" applyAlignment="1">
      <alignment horizontal="center" vertical="center" wrapText="1" shrinkToFit="1"/>
    </xf>
    <xf numFmtId="0" fontId="19" fillId="6" borderId="3" xfId="9" applyFont="1" applyFill="1" applyBorder="1" applyAlignment="1">
      <alignment horizontal="center" vertical="center" wrapText="1" shrinkToFit="1"/>
    </xf>
    <xf numFmtId="0" fontId="19" fillId="0" borderId="5" xfId="9" applyFont="1" applyFill="1" applyBorder="1" applyAlignment="1">
      <alignment horizontal="center" vertical="center" wrapText="1"/>
    </xf>
    <xf numFmtId="0" fontId="19" fillId="0" borderId="2" xfId="9" applyFont="1" applyFill="1" applyBorder="1" applyAlignment="1">
      <alignment horizontal="center" vertical="center" wrapText="1"/>
    </xf>
    <xf numFmtId="0" fontId="19" fillId="0" borderId="3" xfId="9" applyFont="1" applyFill="1" applyBorder="1" applyAlignment="1">
      <alignment horizontal="center" vertical="center" wrapText="1"/>
    </xf>
    <xf numFmtId="0" fontId="19" fillId="10" borderId="5" xfId="9" applyFont="1" applyFill="1" applyBorder="1" applyAlignment="1">
      <alignment vertical="center" wrapText="1"/>
    </xf>
    <xf numFmtId="0" fontId="19" fillId="10" borderId="2" xfId="9" applyFont="1" applyFill="1" applyBorder="1" applyAlignment="1">
      <alignment vertical="center" wrapText="1"/>
    </xf>
    <xf numFmtId="0" fontId="19" fillId="10" borderId="3" xfId="9" applyFont="1" applyFill="1" applyBorder="1" applyAlignment="1">
      <alignment vertical="center" wrapText="1"/>
    </xf>
    <xf numFmtId="49" fontId="19" fillId="10" borderId="5" xfId="9" applyNumberFormat="1" applyFont="1" applyFill="1" applyBorder="1" applyAlignment="1">
      <alignment horizontal="center" vertical="center" wrapText="1" shrinkToFit="1"/>
    </xf>
    <xf numFmtId="49" fontId="19" fillId="10" borderId="2" xfId="9" applyNumberFormat="1" applyFont="1" applyFill="1" applyBorder="1" applyAlignment="1">
      <alignment horizontal="center" vertical="center" wrapText="1" shrinkToFit="1"/>
    </xf>
    <xf numFmtId="49" fontId="19" fillId="10" borderId="3" xfId="9" applyNumberFormat="1" applyFont="1" applyFill="1" applyBorder="1" applyAlignment="1">
      <alignment horizontal="center" vertical="center" wrapText="1" shrinkToFit="1"/>
    </xf>
    <xf numFmtId="0" fontId="19" fillId="11" borderId="5" xfId="9" applyFont="1" applyFill="1" applyBorder="1" applyAlignment="1">
      <alignment horizontal="left" vertical="center" wrapText="1"/>
    </xf>
    <xf numFmtId="0" fontId="19" fillId="11" borderId="2" xfId="9" applyFont="1" applyFill="1" applyBorder="1" applyAlignment="1">
      <alignment horizontal="left" vertical="center" wrapText="1"/>
    </xf>
    <xf numFmtId="0" fontId="19" fillId="11" borderId="3" xfId="9" applyFont="1" applyFill="1" applyBorder="1" applyAlignment="1">
      <alignment horizontal="left" vertical="center" wrapText="1"/>
    </xf>
    <xf numFmtId="0" fontId="19" fillId="10" borderId="1" xfId="9" applyFont="1" applyFill="1" applyBorder="1" applyAlignment="1">
      <alignment vertical="center" wrapText="1"/>
    </xf>
    <xf numFmtId="0" fontId="19" fillId="10" borderId="1" xfId="9" applyFont="1" applyFill="1" applyBorder="1" applyAlignment="1">
      <alignment horizontal="center" vertical="center" wrapText="1"/>
    </xf>
    <xf numFmtId="49" fontId="19" fillId="10" borderId="1" xfId="9" applyNumberFormat="1" applyFont="1" applyFill="1" applyBorder="1" applyAlignment="1">
      <alignment horizontal="center" vertical="center" wrapText="1" shrinkToFit="1"/>
    </xf>
    <xf numFmtId="0" fontId="19" fillId="6" borderId="1" xfId="9" applyFont="1" applyFill="1" applyBorder="1" applyAlignment="1">
      <alignment horizontal="left" vertical="center" wrapText="1"/>
    </xf>
    <xf numFmtId="0" fontId="19" fillId="6" borderId="1" xfId="9" applyFont="1" applyFill="1" applyBorder="1" applyAlignment="1">
      <alignment horizontal="center" vertical="center" wrapText="1"/>
    </xf>
    <xf numFmtId="0" fontId="19" fillId="6" borderId="1" xfId="9" applyFont="1" applyFill="1" applyBorder="1" applyAlignment="1">
      <alignment horizontal="center" vertical="center" wrapText="1" shrinkToFit="1"/>
    </xf>
    <xf numFmtId="0" fontId="19" fillId="2" borderId="5" xfId="9" applyFont="1" applyFill="1" applyBorder="1" applyAlignment="1">
      <alignment vertical="center" wrapText="1"/>
    </xf>
    <xf numFmtId="0" fontId="19" fillId="0" borderId="5" xfId="9" applyFont="1" applyFill="1" applyBorder="1" applyAlignment="1">
      <alignment vertical="center" wrapText="1"/>
    </xf>
    <xf numFmtId="0" fontId="19" fillId="0" borderId="1" xfId="9" applyFont="1" applyFill="1" applyBorder="1" applyAlignment="1">
      <alignment vertical="center" wrapText="1"/>
    </xf>
    <xf numFmtId="0" fontId="19" fillId="2" borderId="2" xfId="9" applyFont="1" applyFill="1" applyBorder="1" applyAlignment="1">
      <alignment horizontal="left" vertical="center" wrapText="1"/>
    </xf>
    <xf numFmtId="0" fontId="19" fillId="9" borderId="5" xfId="9" applyFont="1" applyFill="1" applyBorder="1" applyAlignment="1">
      <alignment horizontal="left" vertical="center" wrapText="1"/>
    </xf>
    <xf numFmtId="0" fontId="19" fillId="9" borderId="2" xfId="9" applyFont="1" applyFill="1" applyBorder="1" applyAlignment="1">
      <alignment horizontal="left" vertical="center" wrapText="1"/>
    </xf>
    <xf numFmtId="0" fontId="19" fillId="9" borderId="3" xfId="9" applyFont="1" applyFill="1" applyBorder="1" applyAlignment="1">
      <alignment horizontal="left" vertical="center" wrapText="1"/>
    </xf>
    <xf numFmtId="0" fontId="19" fillId="9" borderId="5" xfId="9" applyFont="1" applyFill="1" applyBorder="1" applyAlignment="1">
      <alignment vertical="center" wrapText="1"/>
    </xf>
    <xf numFmtId="0" fontId="19" fillId="9" borderId="5" xfId="9" applyFont="1" applyFill="1" applyBorder="1" applyAlignment="1">
      <alignment horizontal="center" vertical="center" wrapText="1"/>
    </xf>
    <xf numFmtId="0" fontId="19" fillId="9" borderId="2" xfId="9" applyFont="1" applyFill="1" applyBorder="1" applyAlignment="1">
      <alignment horizontal="center" vertical="center" wrapText="1"/>
    </xf>
    <xf numFmtId="0" fontId="19" fillId="9" borderId="3"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7" xfId="9" applyFont="1" applyFill="1" applyBorder="1" applyAlignment="1">
      <alignment horizontal="center" vertical="center" wrapText="1"/>
    </xf>
    <xf numFmtId="0" fontId="19" fillId="11" borderId="2" xfId="9" applyFont="1" applyFill="1" applyBorder="1" applyAlignment="1">
      <alignment horizontal="left" vertical="top" wrapText="1"/>
    </xf>
    <xf numFmtId="0" fontId="19" fillId="11" borderId="3" xfId="9" applyFont="1" applyFill="1" applyBorder="1" applyAlignment="1">
      <alignment horizontal="left" vertical="top" wrapText="1"/>
    </xf>
    <xf numFmtId="0" fontId="19" fillId="11" borderId="0" xfId="9" applyFont="1" applyFill="1" applyAlignment="1">
      <alignment horizontal="center" vertical="center" wrapText="1"/>
    </xf>
    <xf numFmtId="0" fontId="19" fillId="11" borderId="7" xfId="9" applyFont="1" applyFill="1" applyBorder="1" applyAlignment="1">
      <alignment horizontal="center" vertical="center" wrapText="1"/>
    </xf>
    <xf numFmtId="0" fontId="9" fillId="0" borderId="0" xfId="9" applyFont="1" applyAlignment="1">
      <alignment horizontal="center" vertical="center"/>
    </xf>
    <xf numFmtId="0" fontId="19" fillId="2" borderId="2" xfId="9" applyFont="1" applyFill="1" applyBorder="1" applyAlignment="1">
      <alignment horizontal="left" vertical="top" wrapText="1"/>
    </xf>
    <xf numFmtId="0" fontId="19" fillId="2" borderId="3" xfId="9" applyFont="1" applyFill="1" applyBorder="1" applyAlignment="1">
      <alignment horizontal="left" vertical="top" wrapText="1"/>
    </xf>
    <xf numFmtId="0" fontId="19" fillId="6" borderId="5" xfId="9" applyFont="1" applyFill="1" applyBorder="1" applyAlignment="1">
      <alignment vertical="center" wrapText="1"/>
    </xf>
    <xf numFmtId="0" fontId="19" fillId="6" borderId="2" xfId="9" applyFont="1" applyFill="1" applyBorder="1" applyAlignment="1">
      <alignment vertical="center" wrapText="1"/>
    </xf>
    <xf numFmtId="0" fontId="19" fillId="6" borderId="3" xfId="9" applyFont="1" applyFill="1" applyBorder="1" applyAlignment="1">
      <alignment vertical="center" wrapText="1"/>
    </xf>
    <xf numFmtId="0" fontId="24" fillId="14" borderId="14" xfId="9" applyFont="1" applyFill="1" applyBorder="1" applyAlignment="1">
      <alignment horizontal="center" vertical="center" wrapText="1" shrinkToFit="1"/>
    </xf>
    <xf numFmtId="0" fontId="24" fillId="14" borderId="12" xfId="9" applyFont="1" applyFill="1" applyBorder="1" applyAlignment="1">
      <alignment horizontal="center" vertical="center" wrapText="1" shrinkToFit="1"/>
    </xf>
    <xf numFmtId="0" fontId="24" fillId="14" borderId="15" xfId="9" applyFont="1" applyFill="1" applyBorder="1" applyAlignment="1">
      <alignment horizontal="center" vertical="center" wrapText="1" shrinkToFit="1"/>
    </xf>
    <xf numFmtId="0" fontId="24" fillId="14" borderId="13" xfId="9" applyFont="1" applyFill="1" applyBorder="1" applyAlignment="1">
      <alignment horizontal="center" vertical="center" wrapText="1" shrinkToFit="1"/>
    </xf>
    <xf numFmtId="0" fontId="24" fillId="14" borderId="10" xfId="9" applyFont="1" applyFill="1" applyBorder="1" applyAlignment="1">
      <alignment horizontal="center" vertical="center" wrapText="1" shrinkToFit="1"/>
    </xf>
    <xf numFmtId="0" fontId="24" fillId="14" borderId="8" xfId="9" applyFont="1" applyFill="1" applyBorder="1" applyAlignment="1">
      <alignment horizontal="center" vertical="center" wrapText="1" shrinkToFit="1"/>
    </xf>
    <xf numFmtId="0" fontId="19" fillId="2" borderId="6" xfId="9" applyFont="1" applyFill="1" applyBorder="1" applyAlignment="1">
      <alignment vertical="center" wrapText="1"/>
    </xf>
    <xf numFmtId="0" fontId="9" fillId="0" borderId="0" xfId="9" applyFont="1" applyAlignment="1">
      <alignment horizontal="center" vertical="center" wrapText="1"/>
    </xf>
    <xf numFmtId="0" fontId="0" fillId="0" borderId="0" xfId="0" applyAlignment="1">
      <alignment horizontal="center" wrapText="1"/>
    </xf>
    <xf numFmtId="0" fontId="2" fillId="0" borderId="5"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5"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3"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5" xfId="0" applyFont="1" applyFill="1" applyBorder="1" applyAlignment="1">
      <alignment horizontal="center" vertical="top" wrapText="1"/>
    </xf>
    <xf numFmtId="0" fontId="1" fillId="0" borderId="2" xfId="0" applyFont="1" applyFill="1" applyBorder="1" applyAlignment="1">
      <alignment horizontal="center" vertical="top" wrapText="1"/>
    </xf>
    <xf numFmtId="0" fontId="2"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2" xfId="0" applyFont="1" applyFill="1" applyBorder="1" applyAlignment="1">
      <alignment horizontal="left" vertical="top" wrapText="1"/>
    </xf>
    <xf numFmtId="164" fontId="16" fillId="2" borderId="0" xfId="0" applyNumberFormat="1" applyFont="1" applyFill="1" applyAlignment="1">
      <alignment horizontal="right"/>
    </xf>
    <xf numFmtId="164" fontId="15" fillId="0" borderId="0" xfId="0" applyNumberFormat="1" applyFont="1" applyBorder="1" applyAlignment="1">
      <alignment horizontal="center" vertical="center" wrapText="1"/>
    </xf>
    <xf numFmtId="164" fontId="21" fillId="2" borderId="0" xfId="0" applyNumberFormat="1" applyFont="1" applyFill="1" applyBorder="1" applyAlignment="1">
      <alignment horizontal="right"/>
    </xf>
    <xf numFmtId="0" fontId="3" fillId="0" borderId="1" xfId="0" applyFont="1" applyFill="1" applyBorder="1" applyAlignment="1">
      <alignment horizontal="left" vertical="top" wrapText="1"/>
    </xf>
    <xf numFmtId="0" fontId="3" fillId="0" borderId="5" xfId="0" applyFont="1" applyFill="1" applyBorder="1" applyAlignment="1">
      <alignment horizontal="center" vertical="top" wrapText="1"/>
    </xf>
    <xf numFmtId="0" fontId="3" fillId="0" borderId="2" xfId="0" applyFont="1" applyFill="1" applyBorder="1" applyAlignment="1">
      <alignment horizontal="center" vertical="top" wrapText="1"/>
    </xf>
    <xf numFmtId="0" fontId="16" fillId="0" borderId="7" xfId="0" applyFont="1" applyBorder="1" applyAlignment="1">
      <alignment horizontal="center" vertical="top" wrapText="1"/>
    </xf>
    <xf numFmtId="0" fontId="16" fillId="0" borderId="7" xfId="0" applyFont="1" applyBorder="1" applyAlignment="1">
      <alignment horizontal="center" vertical="top"/>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1" xfId="0" applyFont="1" applyFill="1" applyBorder="1" applyAlignment="1">
      <alignment horizontal="center" vertical="top" wrapText="1"/>
    </xf>
  </cellXfs>
  <cellStyles count="10">
    <cellStyle name="Excel Built-in Normal" xfId="1"/>
    <cellStyle name="Гиперссылка 2" xfId="2"/>
    <cellStyle name="Гиперссылка 3" xfId="3"/>
    <cellStyle name="Обычный" xfId="0" builtinId="0"/>
    <cellStyle name="Обычный 2" xfId="4"/>
    <cellStyle name="Обычный 2 2" xfId="5"/>
    <cellStyle name="Обычный 3" xfId="6"/>
    <cellStyle name="Обычный 4" xfId="7"/>
    <cellStyle name="Обычный 5" xfId="9"/>
    <cellStyle name="Финансовый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P71"/>
  <sheetViews>
    <sheetView tabSelected="1" view="pageBreakPreview" zoomScaleNormal="100" zoomScaleSheetLayoutView="100" workbookViewId="0">
      <selection activeCell="H13" sqref="H13"/>
    </sheetView>
  </sheetViews>
  <sheetFormatPr defaultRowHeight="15"/>
  <cols>
    <col min="1" max="1" width="5.7109375" style="1" customWidth="1"/>
    <col min="2" max="2" width="55.85546875" style="21" customWidth="1"/>
    <col min="3" max="4" width="11.7109375" style="1" customWidth="1"/>
    <col min="5" max="5" width="12" style="22" customWidth="1"/>
    <col min="6" max="6" width="12.5703125" style="22" customWidth="1"/>
    <col min="7" max="7" width="15.140625" style="179" customWidth="1"/>
    <col min="8" max="8" width="52.5703125" style="21" customWidth="1"/>
    <col min="9" max="9" width="9.140625" style="23" hidden="1" customWidth="1"/>
    <col min="10" max="11" width="0" style="23" hidden="1" customWidth="1"/>
    <col min="12" max="12" width="24.7109375" style="23" customWidth="1"/>
    <col min="13" max="16384" width="9.140625" style="23"/>
  </cols>
  <sheetData>
    <row r="1" spans="1:16" ht="15" customHeight="1">
      <c r="G1" s="214" t="s">
        <v>0</v>
      </c>
      <c r="H1" s="214"/>
      <c r="I1" s="232"/>
      <c r="J1" s="232"/>
      <c r="K1" s="232"/>
      <c r="L1" s="232"/>
      <c r="M1" s="232"/>
      <c r="N1" s="232"/>
    </row>
    <row r="2" spans="1:16" ht="42.75" customHeight="1">
      <c r="A2" s="233" t="s">
        <v>109</v>
      </c>
      <c r="B2" s="233"/>
      <c r="C2" s="233"/>
      <c r="D2" s="233"/>
      <c r="E2" s="233"/>
      <c r="F2" s="233"/>
      <c r="G2" s="233"/>
      <c r="H2" s="233"/>
      <c r="I2" s="232"/>
      <c r="J2" s="232"/>
      <c r="K2" s="232"/>
      <c r="L2" s="232"/>
      <c r="M2" s="232"/>
      <c r="N2" s="232"/>
      <c r="O2" s="23" t="s">
        <v>283</v>
      </c>
    </row>
    <row r="3" spans="1:16" ht="27.75" customHeight="1">
      <c r="A3" s="213" t="s">
        <v>1</v>
      </c>
      <c r="B3" s="213" t="s">
        <v>2</v>
      </c>
      <c r="C3" s="213" t="s">
        <v>3</v>
      </c>
      <c r="D3" s="234" t="s">
        <v>4</v>
      </c>
      <c r="E3" s="226" t="s">
        <v>110</v>
      </c>
      <c r="F3" s="230"/>
      <c r="G3" s="231"/>
      <c r="H3" s="236" t="s">
        <v>111</v>
      </c>
      <c r="I3" s="232"/>
      <c r="J3" s="232"/>
      <c r="K3" s="232"/>
      <c r="L3" s="232"/>
      <c r="M3" s="232"/>
      <c r="N3" s="232"/>
      <c r="O3" s="220" t="s">
        <v>284</v>
      </c>
      <c r="P3" s="220"/>
    </row>
    <row r="4" spans="1:16" ht="13.5" customHeight="1">
      <c r="A4" s="213"/>
      <c r="B4" s="213"/>
      <c r="C4" s="213"/>
      <c r="D4" s="235"/>
      <c r="E4" s="213">
        <v>2024</v>
      </c>
      <c r="F4" s="213">
        <v>2025</v>
      </c>
      <c r="G4" s="213"/>
      <c r="H4" s="237"/>
      <c r="I4" s="232"/>
      <c r="J4" s="232"/>
      <c r="K4" s="232"/>
      <c r="L4" s="232"/>
      <c r="M4" s="232"/>
      <c r="N4" s="232"/>
    </row>
    <row r="5" spans="1:16" ht="13.5" customHeight="1">
      <c r="A5" s="213"/>
      <c r="B5" s="213"/>
      <c r="C5" s="213"/>
      <c r="D5" s="235"/>
      <c r="E5" s="213"/>
      <c r="F5" s="14" t="s">
        <v>5</v>
      </c>
      <c r="G5" s="176" t="s">
        <v>6</v>
      </c>
      <c r="H5" s="238"/>
      <c r="I5" s="232"/>
      <c r="J5" s="232"/>
      <c r="K5" s="232"/>
      <c r="L5" s="232"/>
      <c r="M5" s="232"/>
      <c r="N5" s="232"/>
    </row>
    <row r="6" spans="1:16">
      <c r="A6" s="14">
        <v>1</v>
      </c>
      <c r="B6" s="14">
        <v>2</v>
      </c>
      <c r="C6" s="14">
        <v>3</v>
      </c>
      <c r="D6" s="14">
        <v>4</v>
      </c>
      <c r="E6" s="14">
        <v>5</v>
      </c>
      <c r="F6" s="14">
        <v>6</v>
      </c>
      <c r="G6" s="176">
        <v>7</v>
      </c>
      <c r="H6" s="2">
        <v>8</v>
      </c>
      <c r="I6" s="232"/>
      <c r="J6" s="232"/>
      <c r="K6" s="232"/>
      <c r="L6" s="232"/>
      <c r="M6" s="232"/>
      <c r="N6" s="232"/>
    </row>
    <row r="7" spans="1:16" ht="15.75" customHeight="1">
      <c r="A7" s="219" t="s">
        <v>35</v>
      </c>
      <c r="B7" s="219"/>
      <c r="C7" s="219"/>
      <c r="D7" s="219"/>
      <c r="E7" s="219"/>
      <c r="F7" s="219"/>
      <c r="G7" s="219"/>
      <c r="H7" s="219"/>
      <c r="I7" s="232"/>
      <c r="J7" s="232"/>
      <c r="K7" s="232"/>
      <c r="L7" s="232"/>
      <c r="M7" s="232"/>
      <c r="N7" s="232"/>
    </row>
    <row r="8" spans="1:16" ht="81" customHeight="1">
      <c r="A8" s="14">
        <v>1</v>
      </c>
      <c r="B8" s="24" t="s">
        <v>452</v>
      </c>
      <c r="C8" s="14" t="s">
        <v>7</v>
      </c>
      <c r="D8" s="173" t="s">
        <v>84</v>
      </c>
      <c r="E8" s="5">
        <v>787</v>
      </c>
      <c r="F8" s="5">
        <v>787</v>
      </c>
      <c r="G8" s="5">
        <v>1210</v>
      </c>
      <c r="H8" s="147" t="s">
        <v>519</v>
      </c>
      <c r="I8" s="23">
        <v>100</v>
      </c>
    </row>
    <row r="9" spans="1:16" ht="19.5" hidden="1" customHeight="1">
      <c r="A9" s="20"/>
      <c r="B9" s="25"/>
      <c r="C9" s="15"/>
      <c r="D9" s="15"/>
      <c r="E9" s="26"/>
      <c r="F9" s="26"/>
      <c r="G9" s="26"/>
      <c r="H9" s="27"/>
    </row>
    <row r="10" spans="1:16" ht="47.25" customHeight="1">
      <c r="A10" s="14">
        <v>2</v>
      </c>
      <c r="B10" s="24" t="s">
        <v>453</v>
      </c>
      <c r="C10" s="14" t="s">
        <v>9</v>
      </c>
      <c r="D10" s="143" t="s">
        <v>84</v>
      </c>
      <c r="E10" s="45">
        <v>44.8</v>
      </c>
      <c r="F10" s="3">
        <v>45.1</v>
      </c>
      <c r="G10" s="3">
        <v>76.5</v>
      </c>
      <c r="H10" s="4" t="s">
        <v>308</v>
      </c>
      <c r="I10" s="23">
        <v>100</v>
      </c>
    </row>
    <row r="11" spans="1:16" ht="24" hidden="1" customHeight="1">
      <c r="A11" s="20"/>
      <c r="B11" s="25"/>
      <c r="C11" s="15"/>
      <c r="D11" s="15"/>
      <c r="E11" s="28"/>
      <c r="F11" s="29"/>
      <c r="G11" s="29"/>
      <c r="H11" s="27" t="s">
        <v>307</v>
      </c>
    </row>
    <row r="12" spans="1:16" ht="15.75" customHeight="1">
      <c r="A12" s="223" t="s">
        <v>117</v>
      </c>
      <c r="B12" s="224"/>
      <c r="C12" s="224"/>
      <c r="D12" s="224"/>
      <c r="E12" s="224"/>
      <c r="F12" s="224"/>
      <c r="G12" s="224"/>
      <c r="H12" s="225"/>
    </row>
    <row r="13" spans="1:16" ht="111.75" customHeight="1">
      <c r="A13" s="30">
        <v>3</v>
      </c>
      <c r="B13" s="4" t="s">
        <v>454</v>
      </c>
      <c r="C13" s="31" t="s">
        <v>7</v>
      </c>
      <c r="D13" s="31" t="s">
        <v>84</v>
      </c>
      <c r="E13" s="14">
        <v>50</v>
      </c>
      <c r="F13" s="5">
        <v>50</v>
      </c>
      <c r="G13" s="5">
        <v>108</v>
      </c>
      <c r="H13" s="145" t="s">
        <v>529</v>
      </c>
      <c r="I13" s="32">
        <v>100</v>
      </c>
    </row>
    <row r="14" spans="1:16" ht="24.75" hidden="1" customHeight="1">
      <c r="A14" s="30"/>
      <c r="B14" s="40"/>
      <c r="C14" s="51"/>
      <c r="D14" s="51"/>
      <c r="E14" s="46"/>
      <c r="F14" s="26"/>
      <c r="G14" s="26"/>
      <c r="H14" s="52"/>
      <c r="I14" s="32"/>
    </row>
    <row r="15" spans="1:16" ht="15.75" customHeight="1">
      <c r="A15" s="226" t="s">
        <v>432</v>
      </c>
      <c r="B15" s="227"/>
      <c r="C15" s="227"/>
      <c r="D15" s="227"/>
      <c r="E15" s="227"/>
      <c r="F15" s="227"/>
      <c r="G15" s="227"/>
      <c r="H15" s="228"/>
    </row>
    <row r="16" spans="1:16" ht="84" customHeight="1">
      <c r="A16" s="14">
        <v>4</v>
      </c>
      <c r="B16" s="34" t="s">
        <v>118</v>
      </c>
      <c r="C16" s="14" t="s">
        <v>8</v>
      </c>
      <c r="D16" s="135" t="s">
        <v>83</v>
      </c>
      <c r="E16" s="5">
        <v>20</v>
      </c>
      <c r="F16" s="5">
        <v>20</v>
      </c>
      <c r="G16" s="5">
        <v>16</v>
      </c>
      <c r="H16" s="4" t="s">
        <v>530</v>
      </c>
      <c r="I16" s="33">
        <v>0.8</v>
      </c>
    </row>
    <row r="17" spans="1:11" ht="78.75" customHeight="1">
      <c r="A17" s="14">
        <v>5</v>
      </c>
      <c r="B17" s="34" t="s">
        <v>434</v>
      </c>
      <c r="C17" s="14" t="s">
        <v>8</v>
      </c>
      <c r="D17" s="135" t="s">
        <v>83</v>
      </c>
      <c r="E17" s="5">
        <v>20</v>
      </c>
      <c r="F17" s="5">
        <v>20</v>
      </c>
      <c r="G17" s="5">
        <v>16</v>
      </c>
      <c r="H17" s="4" t="s">
        <v>530</v>
      </c>
      <c r="I17" s="33">
        <v>0.8</v>
      </c>
    </row>
    <row r="18" spans="1:11" ht="26.25" customHeight="1">
      <c r="A18" s="226" t="s">
        <v>433</v>
      </c>
      <c r="B18" s="230"/>
      <c r="C18" s="230"/>
      <c r="D18" s="230"/>
      <c r="E18" s="230"/>
      <c r="F18" s="230"/>
      <c r="G18" s="230"/>
      <c r="H18" s="231"/>
      <c r="I18" s="33"/>
      <c r="K18" s="35"/>
    </row>
    <row r="19" spans="1:11" ht="55.5" customHeight="1">
      <c r="A19" s="44">
        <v>6</v>
      </c>
      <c r="B19" s="24" t="s">
        <v>435</v>
      </c>
      <c r="C19" s="44" t="s">
        <v>7</v>
      </c>
      <c r="D19" s="135" t="s">
        <v>83</v>
      </c>
      <c r="E19" s="19">
        <v>56</v>
      </c>
      <c r="F19" s="5">
        <v>23</v>
      </c>
      <c r="G19" s="5">
        <v>31</v>
      </c>
      <c r="H19" s="4" t="s">
        <v>297</v>
      </c>
      <c r="I19" s="33">
        <v>100</v>
      </c>
      <c r="K19" s="35"/>
    </row>
    <row r="20" spans="1:11" ht="60" customHeight="1">
      <c r="A20" s="44">
        <v>7</v>
      </c>
      <c r="B20" s="24" t="s">
        <v>437</v>
      </c>
      <c r="C20" s="44" t="s">
        <v>7</v>
      </c>
      <c r="D20" s="135" t="s">
        <v>85</v>
      </c>
      <c r="E20" s="19">
        <v>0</v>
      </c>
      <c r="F20" s="5">
        <v>0</v>
      </c>
      <c r="G20" s="5">
        <v>0</v>
      </c>
      <c r="H20" s="136" t="s">
        <v>10</v>
      </c>
      <c r="I20" s="33">
        <v>0</v>
      </c>
      <c r="K20" s="35"/>
    </row>
    <row r="21" spans="1:11" ht="57.75" customHeight="1">
      <c r="A21" s="180">
        <v>8</v>
      </c>
      <c r="B21" s="24" t="s">
        <v>98</v>
      </c>
      <c r="C21" s="14" t="s">
        <v>7</v>
      </c>
      <c r="D21" s="135" t="s">
        <v>83</v>
      </c>
      <c r="E21" s="19">
        <v>6</v>
      </c>
      <c r="F21" s="5">
        <v>6</v>
      </c>
      <c r="G21" s="5">
        <v>1</v>
      </c>
      <c r="H21" s="4" t="s">
        <v>460</v>
      </c>
      <c r="I21" s="33">
        <v>0.17</v>
      </c>
      <c r="K21" s="35"/>
    </row>
    <row r="22" spans="1:11" ht="75.75" customHeight="1">
      <c r="A22" s="180">
        <v>9</v>
      </c>
      <c r="B22" s="149" t="s">
        <v>436</v>
      </c>
      <c r="C22" s="14" t="s">
        <v>8</v>
      </c>
      <c r="D22" s="135" t="s">
        <v>83</v>
      </c>
      <c r="E22" s="19">
        <v>6</v>
      </c>
      <c r="F22" s="5">
        <v>4</v>
      </c>
      <c r="G22" s="5">
        <v>4</v>
      </c>
      <c r="H22" s="134" t="s">
        <v>10</v>
      </c>
      <c r="I22" s="33">
        <v>100</v>
      </c>
      <c r="K22" s="35"/>
    </row>
    <row r="23" spans="1:11" ht="60" customHeight="1">
      <c r="A23" s="180">
        <v>10</v>
      </c>
      <c r="B23" s="24" t="s">
        <v>438</v>
      </c>
      <c r="C23" s="14" t="s">
        <v>8</v>
      </c>
      <c r="D23" s="135" t="s">
        <v>84</v>
      </c>
      <c r="E23" s="19">
        <v>30</v>
      </c>
      <c r="F23" s="5">
        <v>50</v>
      </c>
      <c r="G23" s="5">
        <f>56+125</f>
        <v>181</v>
      </c>
      <c r="H23" s="4" t="s">
        <v>455</v>
      </c>
      <c r="I23" s="33">
        <v>100</v>
      </c>
      <c r="K23" s="35"/>
    </row>
    <row r="24" spans="1:11" ht="0.75" customHeight="1">
      <c r="A24" s="144"/>
      <c r="B24" s="24"/>
      <c r="C24" s="144"/>
      <c r="D24" s="144"/>
      <c r="E24" s="19"/>
      <c r="F24" s="5"/>
      <c r="G24" s="5"/>
      <c r="H24" s="4" t="s">
        <v>316</v>
      </c>
      <c r="I24" s="33"/>
      <c r="K24" s="35"/>
    </row>
    <row r="25" spans="1:11" ht="18" customHeight="1">
      <c r="A25" s="229" t="s">
        <v>439</v>
      </c>
      <c r="B25" s="229"/>
      <c r="C25" s="229"/>
      <c r="D25" s="229"/>
      <c r="E25" s="229"/>
      <c r="F25" s="229"/>
      <c r="G25" s="229"/>
      <c r="H25" s="229"/>
    </row>
    <row r="26" spans="1:11" ht="88.5" customHeight="1">
      <c r="A26" s="14">
        <v>11</v>
      </c>
      <c r="B26" s="4" t="s">
        <v>119</v>
      </c>
      <c r="C26" s="14" t="s">
        <v>8</v>
      </c>
      <c r="D26" s="135" t="s">
        <v>288</v>
      </c>
      <c r="E26" s="5">
        <v>1000</v>
      </c>
      <c r="F26" s="5">
        <v>950</v>
      </c>
      <c r="G26" s="5">
        <f>155+19</f>
        <v>174</v>
      </c>
      <c r="H26" s="4" t="s">
        <v>520</v>
      </c>
      <c r="I26" s="36">
        <v>100</v>
      </c>
    </row>
    <row r="27" spans="1:11" ht="0.75" customHeight="1">
      <c r="A27" s="20"/>
      <c r="B27" s="25"/>
      <c r="C27" s="15"/>
      <c r="D27" s="15"/>
      <c r="E27" s="26"/>
      <c r="F27" s="26"/>
      <c r="G27" s="26"/>
      <c r="H27" s="27" t="s">
        <v>286</v>
      </c>
      <c r="I27" s="36"/>
    </row>
    <row r="28" spans="1:11" ht="23.25" customHeight="1">
      <c r="A28" s="226" t="s">
        <v>440</v>
      </c>
      <c r="B28" s="230"/>
      <c r="C28" s="230"/>
      <c r="D28" s="230"/>
      <c r="E28" s="230"/>
      <c r="F28" s="230"/>
      <c r="G28" s="230"/>
      <c r="H28" s="231"/>
    </row>
    <row r="29" spans="1:11" ht="94.5" customHeight="1">
      <c r="A29" s="14">
        <v>12</v>
      </c>
      <c r="B29" s="24" t="s">
        <v>442</v>
      </c>
      <c r="C29" s="14" t="s">
        <v>9</v>
      </c>
      <c r="D29" s="135" t="s">
        <v>85</v>
      </c>
      <c r="E29" s="5">
        <v>100</v>
      </c>
      <c r="F29" s="5">
        <v>100</v>
      </c>
      <c r="G29" s="5">
        <v>100</v>
      </c>
      <c r="H29" s="134" t="s">
        <v>10</v>
      </c>
      <c r="I29" s="23">
        <v>100</v>
      </c>
      <c r="J29" s="23">
        <v>100</v>
      </c>
    </row>
    <row r="30" spans="1:11" ht="57" customHeight="1">
      <c r="A30" s="14">
        <v>13</v>
      </c>
      <c r="B30" s="24" t="s">
        <v>441</v>
      </c>
      <c r="C30" s="14" t="s">
        <v>9</v>
      </c>
      <c r="D30" s="135" t="s">
        <v>85</v>
      </c>
      <c r="E30" s="5">
        <v>100</v>
      </c>
      <c r="F30" s="5">
        <v>100</v>
      </c>
      <c r="G30" s="5">
        <v>100</v>
      </c>
      <c r="H30" s="37" t="s">
        <v>10</v>
      </c>
      <c r="I30" s="33">
        <v>100</v>
      </c>
      <c r="J30" s="33">
        <v>100</v>
      </c>
    </row>
    <row r="31" spans="1:11" ht="72.75" customHeight="1">
      <c r="A31" s="14">
        <v>14</v>
      </c>
      <c r="B31" s="24" t="s">
        <v>443</v>
      </c>
      <c r="C31" s="44" t="s">
        <v>8</v>
      </c>
      <c r="D31" s="135" t="s">
        <v>84</v>
      </c>
      <c r="E31" s="19">
        <v>10</v>
      </c>
      <c r="F31" s="5">
        <v>10</v>
      </c>
      <c r="G31" s="5">
        <v>25</v>
      </c>
      <c r="H31" s="24" t="s">
        <v>518</v>
      </c>
      <c r="I31" s="33">
        <v>100</v>
      </c>
      <c r="J31" s="33">
        <v>100</v>
      </c>
    </row>
    <row r="32" spans="1:11" ht="0.75" customHeight="1">
      <c r="A32" s="14"/>
      <c r="B32" s="24"/>
      <c r="C32" s="14"/>
      <c r="D32" s="14"/>
      <c r="E32" s="5"/>
      <c r="F32" s="5"/>
      <c r="G32" s="5"/>
      <c r="H32" s="24" t="s">
        <v>285</v>
      </c>
      <c r="I32" s="33"/>
      <c r="J32" s="33"/>
    </row>
    <row r="33" spans="1:11" ht="93" customHeight="1">
      <c r="A33" s="14">
        <v>15</v>
      </c>
      <c r="B33" s="24" t="s">
        <v>444</v>
      </c>
      <c r="C33" s="14" t="s">
        <v>9</v>
      </c>
      <c r="D33" s="135" t="s">
        <v>84</v>
      </c>
      <c r="E33" s="3">
        <v>80</v>
      </c>
      <c r="F33" s="3">
        <v>80</v>
      </c>
      <c r="G33" s="3">
        <v>91.5</v>
      </c>
      <c r="H33" s="147" t="s">
        <v>517</v>
      </c>
      <c r="I33" s="33">
        <v>100</v>
      </c>
      <c r="J33" s="33">
        <v>100</v>
      </c>
    </row>
    <row r="34" spans="1:11" ht="56.25" customHeight="1">
      <c r="A34" s="14">
        <v>16</v>
      </c>
      <c r="B34" s="24" t="s">
        <v>445</v>
      </c>
      <c r="C34" s="14" t="s">
        <v>9</v>
      </c>
      <c r="D34" s="135" t="s">
        <v>85</v>
      </c>
      <c r="E34" s="5">
        <v>100</v>
      </c>
      <c r="F34" s="5">
        <v>100</v>
      </c>
      <c r="G34" s="5">
        <v>100</v>
      </c>
      <c r="H34" s="136" t="s">
        <v>10</v>
      </c>
      <c r="I34" s="33">
        <v>100</v>
      </c>
      <c r="J34" s="33">
        <v>100</v>
      </c>
    </row>
    <row r="35" spans="1:11" ht="146.25" customHeight="1">
      <c r="A35" s="14">
        <v>17</v>
      </c>
      <c r="B35" s="24" t="s">
        <v>446</v>
      </c>
      <c r="C35" s="14" t="s">
        <v>8</v>
      </c>
      <c r="D35" s="135" t="s">
        <v>84</v>
      </c>
      <c r="E35" s="5">
        <v>1</v>
      </c>
      <c r="F35" s="5">
        <v>1</v>
      </c>
      <c r="G35" s="5">
        <v>6</v>
      </c>
      <c r="H35" s="147" t="s">
        <v>521</v>
      </c>
      <c r="I35" s="33">
        <v>100</v>
      </c>
      <c r="J35" s="33">
        <v>100</v>
      </c>
    </row>
    <row r="36" spans="1:11" ht="0.75" customHeight="1">
      <c r="A36" s="14"/>
      <c r="B36" s="24"/>
      <c r="C36" s="14"/>
      <c r="D36" s="14"/>
      <c r="E36" s="5"/>
      <c r="F36" s="221"/>
      <c r="G36" s="222"/>
      <c r="H36" s="147" t="s">
        <v>372</v>
      </c>
      <c r="I36" s="33"/>
      <c r="J36" s="33"/>
    </row>
    <row r="37" spans="1:11" ht="24.75" customHeight="1">
      <c r="A37" s="213" t="s">
        <v>447</v>
      </c>
      <c r="B37" s="215"/>
      <c r="C37" s="215"/>
      <c r="D37" s="215"/>
      <c r="E37" s="215"/>
      <c r="F37" s="215"/>
      <c r="G37" s="215"/>
      <c r="H37" s="215"/>
      <c r="I37" s="33"/>
      <c r="J37" s="33"/>
    </row>
    <row r="38" spans="1:11" ht="46.5" customHeight="1">
      <c r="A38" s="14">
        <v>18</v>
      </c>
      <c r="B38" s="24" t="s">
        <v>456</v>
      </c>
      <c r="C38" s="14" t="s">
        <v>8</v>
      </c>
      <c r="D38" s="135" t="s">
        <v>84</v>
      </c>
      <c r="E38" s="5">
        <v>6</v>
      </c>
      <c r="F38" s="5">
        <v>6</v>
      </c>
      <c r="G38" s="5">
        <f>16+9</f>
        <v>25</v>
      </c>
      <c r="H38" s="4" t="s">
        <v>298</v>
      </c>
      <c r="I38" s="33">
        <v>100</v>
      </c>
      <c r="J38" s="33"/>
      <c r="K38" s="23">
        <v>100</v>
      </c>
    </row>
    <row r="39" spans="1:11" ht="21.75" hidden="1" customHeight="1">
      <c r="A39" s="14"/>
      <c r="B39" s="24"/>
      <c r="C39" s="14"/>
      <c r="D39" s="14"/>
      <c r="E39" s="5"/>
      <c r="F39" s="5"/>
      <c r="G39" s="5"/>
      <c r="H39" s="147" t="s">
        <v>287</v>
      </c>
      <c r="I39" s="33"/>
      <c r="J39" s="33"/>
    </row>
    <row r="40" spans="1:11" ht="57" customHeight="1">
      <c r="A40" s="14">
        <v>19</v>
      </c>
      <c r="B40" s="24" t="s">
        <v>457</v>
      </c>
      <c r="C40" s="14" t="s">
        <v>9</v>
      </c>
      <c r="D40" s="135" t="s">
        <v>84</v>
      </c>
      <c r="E40" s="5">
        <v>90</v>
      </c>
      <c r="F40" s="5">
        <v>90</v>
      </c>
      <c r="G40" s="5">
        <v>99</v>
      </c>
      <c r="H40" s="4" t="s">
        <v>514</v>
      </c>
      <c r="I40" s="33">
        <v>100</v>
      </c>
      <c r="J40" s="33"/>
      <c r="K40" s="23">
        <v>100</v>
      </c>
    </row>
    <row r="41" spans="1:11" ht="0.75" customHeight="1">
      <c r="A41" s="14"/>
      <c r="B41" s="24" t="s">
        <v>33</v>
      </c>
      <c r="C41" s="14"/>
      <c r="D41" s="14"/>
      <c r="E41" s="5"/>
      <c r="F41" s="5"/>
      <c r="G41" s="5"/>
      <c r="H41" s="4"/>
      <c r="I41" s="33"/>
      <c r="J41" s="33"/>
    </row>
    <row r="42" spans="1:11" ht="86.25" customHeight="1">
      <c r="A42" s="14">
        <v>20</v>
      </c>
      <c r="B42" s="24" t="s">
        <v>458</v>
      </c>
      <c r="C42" s="14" t="s">
        <v>11</v>
      </c>
      <c r="D42" s="135" t="s">
        <v>84</v>
      </c>
      <c r="E42" s="5">
        <v>80</v>
      </c>
      <c r="F42" s="5">
        <v>80</v>
      </c>
      <c r="G42" s="5">
        <v>99</v>
      </c>
      <c r="H42" s="4" t="s">
        <v>516</v>
      </c>
      <c r="I42" s="33">
        <v>100</v>
      </c>
      <c r="J42" s="33"/>
      <c r="K42" s="23">
        <v>100</v>
      </c>
    </row>
    <row r="43" spans="1:11" ht="26.25" hidden="1" customHeight="1">
      <c r="A43" s="14"/>
      <c r="B43" s="24" t="s">
        <v>34</v>
      </c>
      <c r="C43" s="14"/>
      <c r="D43" s="14"/>
      <c r="E43" s="5"/>
      <c r="F43" s="5"/>
      <c r="G43" s="5">
        <f>70108/70516.9*100</f>
        <v>99.420139002139919</v>
      </c>
      <c r="H43" s="4"/>
      <c r="I43" s="33"/>
      <c r="J43" s="33"/>
    </row>
    <row r="44" spans="1:11" ht="130.5" customHeight="1">
      <c r="A44" s="14">
        <v>21</v>
      </c>
      <c r="B44" s="149" t="s">
        <v>459</v>
      </c>
      <c r="C44" s="14" t="s">
        <v>8</v>
      </c>
      <c r="D44" s="135" t="s">
        <v>84</v>
      </c>
      <c r="E44" s="19">
        <v>15</v>
      </c>
      <c r="F44" s="5">
        <v>15</v>
      </c>
      <c r="G44" s="5">
        <f>6+52+4</f>
        <v>62</v>
      </c>
      <c r="H44" s="4" t="s">
        <v>515</v>
      </c>
      <c r="I44" s="33">
        <v>100</v>
      </c>
      <c r="J44" s="33"/>
      <c r="K44" s="23">
        <v>100</v>
      </c>
    </row>
    <row r="45" spans="1:11" ht="20.25" hidden="1" customHeight="1">
      <c r="A45" s="14"/>
      <c r="B45" s="24"/>
      <c r="C45" s="14"/>
      <c r="D45" s="14"/>
      <c r="E45" s="19"/>
      <c r="F45" s="5"/>
      <c r="G45" s="5"/>
      <c r="H45" s="147" t="s">
        <v>350</v>
      </c>
      <c r="I45" s="33"/>
      <c r="J45" s="33"/>
    </row>
    <row r="46" spans="1:11" ht="17.25" customHeight="1">
      <c r="A46" s="213" t="s">
        <v>92</v>
      </c>
      <c r="B46" s="215"/>
      <c r="C46" s="215"/>
      <c r="D46" s="215"/>
      <c r="E46" s="215"/>
      <c r="F46" s="215"/>
      <c r="G46" s="215"/>
      <c r="H46" s="215"/>
      <c r="I46" s="33"/>
      <c r="J46" s="33"/>
    </row>
    <row r="47" spans="1:11" ht="122.25" customHeight="1">
      <c r="A47" s="14">
        <v>22</v>
      </c>
      <c r="B47" s="24" t="s">
        <v>99</v>
      </c>
      <c r="C47" s="14" t="s">
        <v>8</v>
      </c>
      <c r="D47" s="135" t="s">
        <v>83</v>
      </c>
      <c r="E47" s="5">
        <v>6</v>
      </c>
      <c r="F47" s="5">
        <v>6</v>
      </c>
      <c r="G47" s="5">
        <v>5</v>
      </c>
      <c r="H47" s="147" t="s">
        <v>523</v>
      </c>
      <c r="I47" s="33">
        <v>0.83</v>
      </c>
      <c r="J47" s="38"/>
      <c r="K47" s="23">
        <v>0.83</v>
      </c>
    </row>
    <row r="48" spans="1:11" ht="0.75" customHeight="1">
      <c r="A48" s="14"/>
      <c r="B48" s="24"/>
      <c r="C48" s="14"/>
      <c r="D48" s="14"/>
      <c r="E48" s="5"/>
      <c r="F48" s="5"/>
      <c r="G48" s="5"/>
      <c r="H48" s="147" t="s">
        <v>299</v>
      </c>
      <c r="I48" s="33"/>
      <c r="J48" s="38"/>
    </row>
    <row r="49" spans="1:11" ht="15.75" customHeight="1">
      <c r="A49" s="219" t="s">
        <v>95</v>
      </c>
      <c r="B49" s="219"/>
      <c r="C49" s="219"/>
      <c r="D49" s="219"/>
      <c r="E49" s="219"/>
      <c r="F49" s="219"/>
      <c r="G49" s="219"/>
      <c r="H49" s="219"/>
      <c r="I49" s="33"/>
      <c r="J49" s="33"/>
    </row>
    <row r="50" spans="1:11" ht="70.5" customHeight="1">
      <c r="A50" s="14">
        <v>23</v>
      </c>
      <c r="B50" s="24" t="s">
        <v>100</v>
      </c>
      <c r="C50" s="14" t="s">
        <v>9</v>
      </c>
      <c r="D50" s="150" t="s">
        <v>288</v>
      </c>
      <c r="E50" s="19">
        <v>154</v>
      </c>
      <c r="F50" s="5">
        <v>149</v>
      </c>
      <c r="G50" s="5">
        <f>9+23</f>
        <v>32</v>
      </c>
      <c r="H50" s="4" t="s">
        <v>522</v>
      </c>
      <c r="I50" s="33">
        <v>100</v>
      </c>
      <c r="J50" s="33"/>
      <c r="K50" s="23">
        <v>100</v>
      </c>
    </row>
    <row r="51" spans="1:11" ht="44.25" hidden="1" customHeight="1">
      <c r="A51" s="14"/>
      <c r="B51" s="24"/>
      <c r="C51" s="14"/>
      <c r="D51" s="18"/>
      <c r="E51" s="19"/>
      <c r="F51" s="5"/>
      <c r="G51" s="19" t="s">
        <v>333</v>
      </c>
      <c r="H51" s="4"/>
      <c r="I51" s="33"/>
      <c r="J51" s="33"/>
    </row>
    <row r="52" spans="1:11" ht="45" customHeight="1">
      <c r="A52" s="14">
        <v>24</v>
      </c>
      <c r="B52" s="24" t="s">
        <v>101</v>
      </c>
      <c r="C52" s="14" t="s">
        <v>9</v>
      </c>
      <c r="D52" s="39" t="s">
        <v>85</v>
      </c>
      <c r="E52" s="19">
        <v>100</v>
      </c>
      <c r="F52" s="5">
        <v>100</v>
      </c>
      <c r="G52" s="5">
        <v>100</v>
      </c>
      <c r="H52" s="136" t="s">
        <v>10</v>
      </c>
      <c r="I52" s="33">
        <v>100</v>
      </c>
      <c r="J52" s="33"/>
      <c r="K52" s="23">
        <v>100</v>
      </c>
    </row>
    <row r="53" spans="1:11" ht="18.75" customHeight="1">
      <c r="A53" s="218" t="s">
        <v>102</v>
      </c>
      <c r="B53" s="218"/>
      <c r="C53" s="218"/>
      <c r="D53" s="218"/>
      <c r="E53" s="218"/>
      <c r="F53" s="218"/>
      <c r="G53" s="218"/>
      <c r="H53" s="218"/>
      <c r="I53" s="33"/>
      <c r="J53" s="33"/>
    </row>
    <row r="54" spans="1:11" ht="65.25" customHeight="1">
      <c r="A54" s="14">
        <v>25</v>
      </c>
      <c r="B54" s="24" t="s">
        <v>449</v>
      </c>
      <c r="C54" s="14" t="s">
        <v>8</v>
      </c>
      <c r="D54" s="18" t="s">
        <v>84</v>
      </c>
      <c r="E54" s="5">
        <v>6</v>
      </c>
      <c r="F54" s="5">
        <v>6</v>
      </c>
      <c r="G54" s="5">
        <v>15</v>
      </c>
      <c r="H54" s="4" t="s">
        <v>524</v>
      </c>
      <c r="I54" s="33">
        <v>100</v>
      </c>
      <c r="J54" s="33"/>
      <c r="K54" s="23">
        <v>100</v>
      </c>
    </row>
    <row r="55" spans="1:11" ht="43.5" customHeight="1">
      <c r="A55" s="14">
        <v>26</v>
      </c>
      <c r="B55" s="24" t="s">
        <v>448</v>
      </c>
      <c r="C55" s="14" t="s">
        <v>9</v>
      </c>
      <c r="D55" s="39" t="s">
        <v>85</v>
      </c>
      <c r="E55" s="5">
        <v>100</v>
      </c>
      <c r="F55" s="5">
        <v>100</v>
      </c>
      <c r="G55" s="5">
        <v>100</v>
      </c>
      <c r="H55" s="136" t="s">
        <v>10</v>
      </c>
      <c r="I55" s="33">
        <v>100</v>
      </c>
      <c r="J55" s="33"/>
      <c r="K55" s="23">
        <v>100</v>
      </c>
    </row>
    <row r="56" spans="1:11" ht="71.25" customHeight="1">
      <c r="A56" s="181">
        <v>27</v>
      </c>
      <c r="B56" s="24" t="s">
        <v>103</v>
      </c>
      <c r="C56" s="53" t="s">
        <v>9</v>
      </c>
      <c r="D56" s="39" t="s">
        <v>306</v>
      </c>
      <c r="E56" s="19" t="s">
        <v>10</v>
      </c>
      <c r="F56" s="5">
        <v>90</v>
      </c>
      <c r="G56" s="5">
        <f>39123.9/40278.5*100</f>
        <v>97.133458296609859</v>
      </c>
      <c r="H56" s="147" t="s">
        <v>525</v>
      </c>
      <c r="I56" s="33">
        <v>100</v>
      </c>
      <c r="J56" s="33"/>
      <c r="K56" s="23">
        <v>100</v>
      </c>
    </row>
    <row r="57" spans="1:11" ht="81.75" customHeight="1">
      <c r="A57" s="181">
        <v>28</v>
      </c>
      <c r="B57" s="24" t="s">
        <v>450</v>
      </c>
      <c r="C57" s="53" t="s">
        <v>8</v>
      </c>
      <c r="D57" s="150" t="s">
        <v>306</v>
      </c>
      <c r="E57" s="19" t="s">
        <v>10</v>
      </c>
      <c r="F57" s="5">
        <v>0</v>
      </c>
      <c r="G57" s="5">
        <v>0</v>
      </c>
      <c r="H57" s="136" t="s">
        <v>10</v>
      </c>
      <c r="I57" s="33"/>
      <c r="J57" s="33"/>
    </row>
    <row r="58" spans="1:11" ht="23.25" customHeight="1">
      <c r="A58" s="217" t="s">
        <v>97</v>
      </c>
      <c r="B58" s="217"/>
      <c r="C58" s="217"/>
      <c r="D58" s="217"/>
      <c r="E58" s="217"/>
      <c r="F58" s="217"/>
      <c r="G58" s="217"/>
      <c r="H58" s="217"/>
      <c r="I58" s="33"/>
      <c r="J58" s="33"/>
    </row>
    <row r="59" spans="1:11" ht="49.5" customHeight="1">
      <c r="A59" s="14">
        <v>29</v>
      </c>
      <c r="B59" s="4" t="s">
        <v>104</v>
      </c>
      <c r="C59" s="14" t="s">
        <v>8</v>
      </c>
      <c r="D59" s="14" t="s">
        <v>85</v>
      </c>
      <c r="E59" s="14">
        <v>10</v>
      </c>
      <c r="F59" s="14">
        <v>10</v>
      </c>
      <c r="G59" s="175">
        <v>10</v>
      </c>
      <c r="H59" s="14" t="s">
        <v>10</v>
      </c>
      <c r="I59" s="33">
        <v>100</v>
      </c>
      <c r="J59" s="33"/>
      <c r="K59" s="23">
        <v>100</v>
      </c>
    </row>
    <row r="60" spans="1:11" ht="56.25" customHeight="1">
      <c r="A60" s="14">
        <v>30</v>
      </c>
      <c r="B60" s="4" t="s">
        <v>105</v>
      </c>
      <c r="C60" s="14" t="s">
        <v>8</v>
      </c>
      <c r="D60" s="148" t="s">
        <v>84</v>
      </c>
      <c r="E60" s="14">
        <v>1100</v>
      </c>
      <c r="F60" s="14">
        <v>1100</v>
      </c>
      <c r="G60" s="175">
        <f>965+276</f>
        <v>1241</v>
      </c>
      <c r="H60" s="147" t="s">
        <v>526</v>
      </c>
      <c r="I60" s="33">
        <v>0.89</v>
      </c>
      <c r="J60" s="33"/>
      <c r="K60" s="23">
        <v>0.89</v>
      </c>
    </row>
    <row r="61" spans="1:11" ht="0.75" customHeight="1">
      <c r="A61" s="20"/>
      <c r="B61" s="40"/>
      <c r="C61" s="15"/>
      <c r="D61" s="15"/>
      <c r="E61" s="15"/>
      <c r="F61" s="15"/>
      <c r="G61" s="177"/>
      <c r="H61" s="159" t="s">
        <v>334</v>
      </c>
      <c r="I61" s="33"/>
      <c r="J61" s="33"/>
    </row>
    <row r="62" spans="1:11" ht="23.25" customHeight="1">
      <c r="A62" s="216" t="s">
        <v>112</v>
      </c>
      <c r="B62" s="216"/>
      <c r="C62" s="216"/>
      <c r="D62" s="216"/>
      <c r="E62" s="216"/>
      <c r="F62" s="216"/>
      <c r="G62" s="216"/>
      <c r="H62" s="216"/>
      <c r="I62" s="33"/>
      <c r="J62" s="33"/>
    </row>
    <row r="63" spans="1:11" ht="60" customHeight="1">
      <c r="A63" s="14">
        <v>31</v>
      </c>
      <c r="B63" s="4" t="s">
        <v>451</v>
      </c>
      <c r="C63" s="14" t="s">
        <v>9</v>
      </c>
      <c r="D63" s="173" t="s">
        <v>83</v>
      </c>
      <c r="E63" s="14">
        <v>85</v>
      </c>
      <c r="F63" s="14">
        <v>85</v>
      </c>
      <c r="G63" s="175">
        <v>83</v>
      </c>
      <c r="H63" s="147" t="s">
        <v>527</v>
      </c>
      <c r="I63" s="33"/>
      <c r="J63" s="33"/>
    </row>
    <row r="64" spans="1:11" ht="17.25" customHeight="1">
      <c r="A64" s="217" t="s">
        <v>106</v>
      </c>
      <c r="B64" s="217"/>
      <c r="C64" s="217"/>
      <c r="D64" s="217"/>
      <c r="E64" s="217"/>
      <c r="F64" s="217"/>
      <c r="G64" s="217"/>
      <c r="H64" s="217"/>
      <c r="I64" s="33"/>
      <c r="J64" s="33"/>
    </row>
    <row r="65" spans="1:10" ht="66" customHeight="1">
      <c r="A65" s="14">
        <v>32</v>
      </c>
      <c r="B65" s="4" t="s">
        <v>107</v>
      </c>
      <c r="C65" s="14" t="s">
        <v>9</v>
      </c>
      <c r="D65" s="180" t="s">
        <v>83</v>
      </c>
      <c r="E65" s="14">
        <v>80</v>
      </c>
      <c r="F65" s="14">
        <v>80</v>
      </c>
      <c r="G65" s="175">
        <v>76</v>
      </c>
      <c r="H65" s="147" t="s">
        <v>528</v>
      </c>
      <c r="I65" s="33"/>
      <c r="J65" s="33"/>
    </row>
    <row r="66" spans="1:10" ht="39.75" customHeight="1">
      <c r="A66" s="14">
        <v>33</v>
      </c>
      <c r="B66" s="4" t="s">
        <v>108</v>
      </c>
      <c r="C66" s="14" t="s">
        <v>9</v>
      </c>
      <c r="D66" s="148" t="s">
        <v>83</v>
      </c>
      <c r="E66" s="14">
        <v>90</v>
      </c>
      <c r="F66" s="14">
        <v>90</v>
      </c>
      <c r="G66" s="137">
        <f>1117252.9/1357617*100</f>
        <v>82.295146569319627</v>
      </c>
      <c r="H66" s="147" t="s">
        <v>513</v>
      </c>
      <c r="I66" s="33"/>
      <c r="J66" s="33"/>
    </row>
    <row r="67" spans="1:10" ht="23.25" customHeight="1">
      <c r="A67" s="41"/>
      <c r="B67" s="41"/>
      <c r="C67" s="41"/>
      <c r="D67" s="41"/>
      <c r="E67" s="41"/>
      <c r="F67" s="41"/>
      <c r="G67" s="41"/>
      <c r="H67" s="41"/>
      <c r="I67" s="33"/>
      <c r="J67" s="33"/>
    </row>
    <row r="68" spans="1:10" ht="12.75" customHeight="1">
      <c r="A68" s="6"/>
      <c r="B68" s="42"/>
      <c r="C68" s="6"/>
      <c r="D68" s="6"/>
      <c r="E68" s="32"/>
      <c r="F68" s="32"/>
      <c r="G68" s="178"/>
    </row>
    <row r="70" spans="1:10">
      <c r="A70" s="7"/>
      <c r="B70" s="43"/>
      <c r="C70" s="7"/>
      <c r="D70" s="7"/>
    </row>
    <row r="71" spans="1:10">
      <c r="A71" s="7"/>
      <c r="B71" s="43"/>
      <c r="C71" s="7"/>
      <c r="D71" s="7"/>
    </row>
  </sheetData>
  <mergeCells count="26">
    <mergeCell ref="O3:P3"/>
    <mergeCell ref="F36:G36"/>
    <mergeCell ref="A7:H7"/>
    <mergeCell ref="A12:H12"/>
    <mergeCell ref="A15:H15"/>
    <mergeCell ref="A25:H25"/>
    <mergeCell ref="A18:H18"/>
    <mergeCell ref="A28:H28"/>
    <mergeCell ref="I1:N7"/>
    <mergeCell ref="A2:H2"/>
    <mergeCell ref="A3:A5"/>
    <mergeCell ref="B3:B5"/>
    <mergeCell ref="C3:C5"/>
    <mergeCell ref="D3:D5"/>
    <mergeCell ref="E3:G3"/>
    <mergeCell ref="H3:H5"/>
    <mergeCell ref="A62:H62"/>
    <mergeCell ref="A64:H64"/>
    <mergeCell ref="A53:H53"/>
    <mergeCell ref="A58:H58"/>
    <mergeCell ref="A49:H49"/>
    <mergeCell ref="E4:E5"/>
    <mergeCell ref="F4:G4"/>
    <mergeCell ref="G1:H1"/>
    <mergeCell ref="A37:H37"/>
    <mergeCell ref="A46:H46"/>
  </mergeCells>
  <printOptions horizontalCentered="1"/>
  <pageMargins left="0.23622047244094491" right="0.23622047244094491" top="0.74803149606299213" bottom="0.74803149606299213" header="0.31496062992125984" footer="0.31496062992125984"/>
  <pageSetup paperSize="9" scale="80" fitToHeight="0" orientation="landscape"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sheetPr>
    <tabColor theme="6" tint="-0.249977111117893"/>
  </sheetPr>
  <dimension ref="A1:T378"/>
  <sheetViews>
    <sheetView showGridLines="0" view="pageBreakPreview" topLeftCell="A7" zoomScale="60" zoomScaleNormal="60" workbookViewId="0">
      <pane xSplit="2" topLeftCell="C1" activePane="topRight" state="frozen"/>
      <selection activeCell="Q305" sqref="Q305"/>
      <selection pane="topRight" activeCell="C24" sqref="C24"/>
    </sheetView>
  </sheetViews>
  <sheetFormatPr defaultColWidth="9.140625" defaultRowHeight="43.5" customHeight="1"/>
  <cols>
    <col min="1" max="1" width="9.140625" style="56"/>
    <col min="2" max="2" width="66.85546875" style="125" customWidth="1"/>
    <col min="3" max="3" width="68" style="160" customWidth="1"/>
    <col min="4" max="4" width="16.28515625" style="56" customWidth="1"/>
    <col min="5" max="5" width="16.5703125" style="56" customWidth="1"/>
    <col min="6" max="6" width="14.140625" style="56" customWidth="1"/>
    <col min="7" max="7" width="15.28515625" style="56" customWidth="1"/>
    <col min="8" max="8" width="38.140625" style="125" customWidth="1"/>
    <col min="9" max="9" width="62.140625" style="125" customWidth="1"/>
    <col min="10" max="10" width="57.5703125" style="125" customWidth="1"/>
    <col min="11" max="11" width="17.85546875" style="126" customWidth="1"/>
    <col min="12" max="12" width="70.28515625" style="127" customWidth="1"/>
    <col min="13" max="13" width="23.5703125" style="128" customWidth="1"/>
    <col min="14" max="14" width="21.28515625" style="129" customWidth="1"/>
    <col min="15" max="15" width="22.5703125" style="130" customWidth="1"/>
    <col min="16" max="16" width="18.28515625" style="63" customWidth="1"/>
    <col min="17" max="17" width="13.28515625" style="56" customWidth="1"/>
    <col min="18" max="18" width="9.140625" style="56" customWidth="1"/>
    <col min="19" max="16384" width="9.140625" style="56"/>
  </cols>
  <sheetData>
    <row r="1" spans="1:16" ht="23.25" customHeight="1">
      <c r="J1" s="133" t="s">
        <v>12</v>
      </c>
    </row>
    <row r="2" spans="1:16" ht="18.75" customHeight="1">
      <c r="B2" s="54"/>
      <c r="C2" s="385" t="s">
        <v>431</v>
      </c>
      <c r="D2" s="385"/>
      <c r="E2" s="385"/>
      <c r="F2" s="385"/>
      <c r="G2" s="385"/>
      <c r="H2" s="385"/>
      <c r="I2" s="54"/>
      <c r="J2" s="54"/>
      <c r="K2" s="54"/>
      <c r="L2" s="54"/>
      <c r="M2" s="54"/>
      <c r="N2" s="54"/>
      <c r="O2" s="54"/>
      <c r="P2" s="55"/>
    </row>
    <row r="3" spans="1:16" ht="24.75" customHeight="1">
      <c r="B3" s="57"/>
      <c r="C3" s="385"/>
      <c r="D3" s="385"/>
      <c r="E3" s="385"/>
      <c r="F3" s="385"/>
      <c r="G3" s="385"/>
      <c r="H3" s="385"/>
      <c r="I3" s="54"/>
      <c r="J3" s="54"/>
      <c r="K3" s="58"/>
      <c r="L3" s="59"/>
      <c r="M3" s="60"/>
      <c r="N3" s="61"/>
      <c r="O3" s="62"/>
    </row>
    <row r="4" spans="1:16" ht="23.25" customHeight="1">
      <c r="B4" s="57"/>
      <c r="C4" s="385"/>
      <c r="D4" s="385"/>
      <c r="E4" s="385"/>
      <c r="F4" s="385"/>
      <c r="G4" s="385"/>
      <c r="H4" s="385"/>
      <c r="I4" s="171"/>
      <c r="J4" s="171"/>
      <c r="K4" s="58"/>
      <c r="L4" s="59"/>
      <c r="M4" s="60"/>
      <c r="N4" s="61"/>
      <c r="O4" s="62"/>
    </row>
    <row r="5" spans="1:16" ht="18.75">
      <c r="B5" s="372"/>
      <c r="C5" s="372"/>
      <c r="D5" s="372"/>
      <c r="E5" s="372"/>
      <c r="F5" s="372"/>
      <c r="G5" s="372"/>
      <c r="H5" s="372"/>
      <c r="I5" s="372"/>
      <c r="J5" s="372"/>
      <c r="K5" s="372"/>
      <c r="L5" s="372"/>
      <c r="M5" s="372"/>
      <c r="N5" s="372"/>
      <c r="O5" s="372"/>
      <c r="P5" s="64"/>
    </row>
    <row r="6" spans="1:16" ht="51" customHeight="1">
      <c r="A6" s="248" t="s">
        <v>281</v>
      </c>
      <c r="B6" s="325" t="s">
        <v>190</v>
      </c>
      <c r="C6" s="325" t="s">
        <v>13</v>
      </c>
      <c r="D6" s="325" t="s">
        <v>280</v>
      </c>
      <c r="E6" s="325"/>
      <c r="F6" s="325" t="s">
        <v>191</v>
      </c>
      <c r="G6" s="325"/>
      <c r="H6" s="325" t="s">
        <v>14</v>
      </c>
      <c r="I6" s="325"/>
      <c r="J6" s="132" t="s">
        <v>379</v>
      </c>
      <c r="K6" s="378"/>
      <c r="L6" s="379"/>
      <c r="M6" s="65"/>
      <c r="N6" s="66"/>
      <c r="O6" s="67"/>
      <c r="P6" s="68"/>
    </row>
    <row r="7" spans="1:16" ht="57.75" customHeight="1">
      <c r="A7" s="249"/>
      <c r="B7" s="325"/>
      <c r="C7" s="325"/>
      <c r="D7" s="207" t="s">
        <v>15</v>
      </c>
      <c r="E7" s="207" t="s">
        <v>16</v>
      </c>
      <c r="F7" s="207" t="s">
        <v>15</v>
      </c>
      <c r="G7" s="207" t="s">
        <v>16</v>
      </c>
      <c r="H7" s="174" t="s">
        <v>192</v>
      </c>
      <c r="I7" s="174" t="s">
        <v>193</v>
      </c>
      <c r="J7" s="198"/>
      <c r="K7" s="380"/>
      <c r="L7" s="381"/>
      <c r="M7" s="69"/>
      <c r="N7" s="70"/>
      <c r="O7" s="71"/>
      <c r="P7" s="72"/>
    </row>
    <row r="8" spans="1:16" ht="18.75">
      <c r="A8" s="168">
        <v>1</v>
      </c>
      <c r="B8" s="200">
        <v>2</v>
      </c>
      <c r="C8" s="168">
        <v>3</v>
      </c>
      <c r="D8" s="200">
        <v>4</v>
      </c>
      <c r="E8" s="168">
        <v>5</v>
      </c>
      <c r="F8" s="200">
        <v>6</v>
      </c>
      <c r="G8" s="168">
        <v>7</v>
      </c>
      <c r="H8" s="200">
        <v>8</v>
      </c>
      <c r="I8" s="168">
        <v>9</v>
      </c>
      <c r="J8" s="200">
        <v>10</v>
      </c>
      <c r="K8" s="380"/>
      <c r="L8" s="381"/>
      <c r="M8" s="69"/>
      <c r="N8" s="70"/>
      <c r="O8" s="71"/>
      <c r="P8" s="73"/>
    </row>
    <row r="9" spans="1:16" s="80" customFormat="1" ht="18.75" customHeight="1">
      <c r="A9" s="276" t="s">
        <v>86</v>
      </c>
      <c r="B9" s="277"/>
      <c r="C9" s="277"/>
      <c r="D9" s="277"/>
      <c r="E9" s="277"/>
      <c r="F9" s="277"/>
      <c r="G9" s="277"/>
      <c r="H9" s="277"/>
      <c r="I9" s="277"/>
      <c r="J9" s="278"/>
      <c r="K9" s="380"/>
      <c r="L9" s="381"/>
      <c r="M9" s="76"/>
      <c r="N9" s="77"/>
      <c r="O9" s="78"/>
      <c r="P9" s="79"/>
    </row>
    <row r="10" spans="1:16" s="80" customFormat="1" ht="6" customHeight="1">
      <c r="A10" s="279"/>
      <c r="B10" s="280"/>
      <c r="C10" s="280"/>
      <c r="D10" s="280"/>
      <c r="E10" s="280"/>
      <c r="F10" s="280"/>
      <c r="G10" s="280"/>
      <c r="H10" s="280"/>
      <c r="I10" s="280"/>
      <c r="J10" s="281"/>
      <c r="K10" s="380"/>
      <c r="L10" s="381"/>
      <c r="M10" s="83"/>
      <c r="N10" s="84"/>
      <c r="O10" s="85"/>
      <c r="P10" s="86"/>
    </row>
    <row r="11" spans="1:16" s="80" customFormat="1" ht="0.75" customHeight="1">
      <c r="A11" s="279"/>
      <c r="B11" s="280"/>
      <c r="C11" s="280"/>
      <c r="D11" s="280"/>
      <c r="E11" s="280"/>
      <c r="F11" s="280"/>
      <c r="G11" s="280"/>
      <c r="H11" s="280"/>
      <c r="I11" s="280"/>
      <c r="J11" s="281"/>
      <c r="K11" s="380"/>
      <c r="L11" s="381"/>
      <c r="M11" s="83"/>
      <c r="N11" s="84"/>
      <c r="O11" s="85"/>
      <c r="P11" s="86"/>
    </row>
    <row r="12" spans="1:16" s="80" customFormat="1" ht="6" hidden="1" customHeight="1">
      <c r="A12" s="279"/>
      <c r="B12" s="280"/>
      <c r="C12" s="280"/>
      <c r="D12" s="280"/>
      <c r="E12" s="280"/>
      <c r="F12" s="280"/>
      <c r="G12" s="280"/>
      <c r="H12" s="280"/>
      <c r="I12" s="280"/>
      <c r="J12" s="281"/>
      <c r="K12" s="380"/>
      <c r="L12" s="381"/>
      <c r="M12" s="83"/>
      <c r="N12" s="84"/>
      <c r="O12" s="85"/>
      <c r="P12" s="87"/>
    </row>
    <row r="13" spans="1:16" s="80" customFormat="1" ht="18.75" hidden="1" customHeight="1">
      <c r="A13" s="282"/>
      <c r="B13" s="283"/>
      <c r="C13" s="283"/>
      <c r="D13" s="283"/>
      <c r="E13" s="283"/>
      <c r="F13" s="283"/>
      <c r="G13" s="283"/>
      <c r="H13" s="283"/>
      <c r="I13" s="283"/>
      <c r="J13" s="284"/>
      <c r="K13" s="380"/>
      <c r="L13" s="381"/>
      <c r="M13" s="83"/>
      <c r="N13" s="84"/>
      <c r="O13" s="85"/>
      <c r="P13" s="86"/>
    </row>
    <row r="14" spans="1:16" s="91" customFormat="1" ht="18.75">
      <c r="A14" s="322">
        <v>1</v>
      </c>
      <c r="B14" s="340" t="s">
        <v>531</v>
      </c>
      <c r="C14" s="340" t="s">
        <v>380</v>
      </c>
      <c r="D14" s="257">
        <v>45658</v>
      </c>
      <c r="E14" s="257">
        <v>46022</v>
      </c>
      <c r="F14" s="257">
        <v>45658</v>
      </c>
      <c r="G14" s="257">
        <v>46022</v>
      </c>
      <c r="H14" s="343" t="s">
        <v>205</v>
      </c>
      <c r="I14" s="257" t="s">
        <v>310</v>
      </c>
      <c r="J14" s="257" t="s">
        <v>374</v>
      </c>
      <c r="K14" s="380"/>
      <c r="L14" s="381"/>
      <c r="M14" s="88"/>
      <c r="N14" s="88"/>
      <c r="O14" s="89"/>
      <c r="P14" s="90"/>
    </row>
    <row r="15" spans="1:16" ht="18.75">
      <c r="A15" s="323"/>
      <c r="B15" s="341"/>
      <c r="C15" s="341"/>
      <c r="D15" s="258"/>
      <c r="E15" s="258"/>
      <c r="F15" s="258"/>
      <c r="G15" s="258"/>
      <c r="H15" s="344"/>
      <c r="I15" s="258"/>
      <c r="J15" s="258"/>
      <c r="K15" s="380"/>
      <c r="L15" s="381"/>
      <c r="M15" s="93"/>
      <c r="N15" s="94"/>
      <c r="O15" s="85"/>
      <c r="P15" s="95"/>
    </row>
    <row r="16" spans="1:16" ht="18.75">
      <c r="A16" s="323"/>
      <c r="B16" s="341"/>
      <c r="C16" s="341"/>
      <c r="D16" s="258"/>
      <c r="E16" s="258"/>
      <c r="F16" s="258"/>
      <c r="G16" s="258"/>
      <c r="H16" s="344"/>
      <c r="I16" s="258"/>
      <c r="J16" s="258"/>
      <c r="K16" s="380"/>
      <c r="L16" s="381"/>
      <c r="M16" s="93"/>
      <c r="N16" s="94"/>
      <c r="O16" s="85"/>
      <c r="P16" s="95"/>
    </row>
    <row r="17" spans="1:20" ht="18.75">
      <c r="A17" s="323"/>
      <c r="B17" s="341"/>
      <c r="C17" s="341"/>
      <c r="D17" s="258"/>
      <c r="E17" s="258"/>
      <c r="F17" s="258"/>
      <c r="G17" s="258"/>
      <c r="H17" s="344"/>
      <c r="I17" s="258"/>
      <c r="J17" s="258"/>
      <c r="K17" s="380"/>
      <c r="L17" s="381"/>
      <c r="M17" s="93"/>
      <c r="N17" s="94"/>
      <c r="O17" s="85"/>
      <c r="P17" s="95"/>
    </row>
    <row r="18" spans="1:20" ht="141.75" customHeight="1">
      <c r="A18" s="324"/>
      <c r="B18" s="342"/>
      <c r="C18" s="342"/>
      <c r="D18" s="259"/>
      <c r="E18" s="259"/>
      <c r="F18" s="259"/>
      <c r="G18" s="259"/>
      <c r="H18" s="345"/>
      <c r="I18" s="259"/>
      <c r="J18" s="259"/>
      <c r="K18" s="380"/>
      <c r="L18" s="381"/>
      <c r="M18" s="93"/>
      <c r="N18" s="94"/>
      <c r="O18" s="85"/>
      <c r="P18" s="95"/>
    </row>
    <row r="19" spans="1:20" ht="18.75" customHeight="1">
      <c r="A19" s="248" t="s">
        <v>282</v>
      </c>
      <c r="B19" s="375" t="s">
        <v>462</v>
      </c>
      <c r="C19" s="375" t="s">
        <v>383</v>
      </c>
      <c r="D19" s="254">
        <v>45658</v>
      </c>
      <c r="E19" s="254">
        <v>46022</v>
      </c>
      <c r="F19" s="254">
        <v>45658</v>
      </c>
      <c r="G19" s="254">
        <v>46022</v>
      </c>
      <c r="H19" s="334" t="s">
        <v>206</v>
      </c>
      <c r="I19" s="245" t="s">
        <v>311</v>
      </c>
      <c r="J19" s="254" t="s">
        <v>296</v>
      </c>
      <c r="K19" s="380"/>
      <c r="L19" s="381"/>
      <c r="M19" s="74"/>
      <c r="N19" s="74"/>
      <c r="O19" s="78"/>
      <c r="P19" s="96"/>
      <c r="T19" s="97"/>
    </row>
    <row r="20" spans="1:20" ht="18.75">
      <c r="A20" s="266"/>
      <c r="B20" s="376"/>
      <c r="C20" s="376"/>
      <c r="D20" s="256"/>
      <c r="E20" s="256"/>
      <c r="F20" s="256"/>
      <c r="G20" s="256"/>
      <c r="H20" s="335"/>
      <c r="I20" s="246"/>
      <c r="J20" s="256"/>
      <c r="K20" s="380"/>
      <c r="L20" s="381"/>
      <c r="M20" s="93"/>
      <c r="N20" s="94"/>
      <c r="O20" s="85"/>
      <c r="P20" s="95"/>
    </row>
    <row r="21" spans="1:20" ht="18.75">
      <c r="A21" s="266"/>
      <c r="B21" s="376"/>
      <c r="C21" s="376"/>
      <c r="D21" s="256"/>
      <c r="E21" s="256"/>
      <c r="F21" s="256"/>
      <c r="G21" s="256"/>
      <c r="H21" s="335"/>
      <c r="I21" s="246"/>
      <c r="J21" s="256"/>
      <c r="K21" s="380"/>
      <c r="L21" s="381"/>
      <c r="M21" s="93"/>
      <c r="N21" s="94"/>
      <c r="O21" s="85"/>
      <c r="P21" s="95"/>
    </row>
    <row r="22" spans="1:20" ht="18.75">
      <c r="A22" s="266"/>
      <c r="B22" s="376"/>
      <c r="C22" s="376"/>
      <c r="D22" s="256"/>
      <c r="E22" s="256"/>
      <c r="F22" s="256"/>
      <c r="G22" s="256"/>
      <c r="H22" s="335"/>
      <c r="I22" s="246"/>
      <c r="J22" s="256"/>
      <c r="K22" s="380"/>
      <c r="L22" s="381"/>
      <c r="M22" s="93"/>
      <c r="N22" s="94"/>
      <c r="O22" s="85"/>
      <c r="P22" s="95"/>
    </row>
    <row r="23" spans="1:20" ht="111" customHeight="1">
      <c r="A23" s="249"/>
      <c r="B23" s="377"/>
      <c r="C23" s="377"/>
      <c r="D23" s="255"/>
      <c r="E23" s="255"/>
      <c r="F23" s="255"/>
      <c r="G23" s="255"/>
      <c r="H23" s="336"/>
      <c r="I23" s="247"/>
      <c r="J23" s="255"/>
      <c r="K23" s="380"/>
      <c r="L23" s="381"/>
      <c r="M23" s="93"/>
      <c r="N23" s="94"/>
      <c r="O23" s="85"/>
      <c r="P23" s="95"/>
    </row>
    <row r="24" spans="1:20" ht="93" customHeight="1">
      <c r="A24" s="168"/>
      <c r="B24" s="153" t="s">
        <v>381</v>
      </c>
      <c r="C24" s="153" t="s">
        <v>382</v>
      </c>
      <c r="D24" s="193" t="s">
        <v>17</v>
      </c>
      <c r="E24" s="193">
        <v>46022</v>
      </c>
      <c r="F24" s="193" t="s">
        <v>17</v>
      </c>
      <c r="G24" s="193">
        <v>46022</v>
      </c>
      <c r="H24" s="200" t="s">
        <v>17</v>
      </c>
      <c r="I24" s="193" t="s">
        <v>17</v>
      </c>
      <c r="J24" s="193" t="s">
        <v>17</v>
      </c>
      <c r="K24" s="382"/>
      <c r="L24" s="383"/>
      <c r="M24" s="100"/>
      <c r="N24" s="101"/>
      <c r="O24" s="102"/>
      <c r="P24" s="103"/>
    </row>
    <row r="25" spans="1:20" ht="18.75">
      <c r="A25" s="248" t="s">
        <v>504</v>
      </c>
      <c r="B25" s="375" t="s">
        <v>461</v>
      </c>
      <c r="C25" s="375" t="s">
        <v>384</v>
      </c>
      <c r="D25" s="254">
        <v>45658</v>
      </c>
      <c r="E25" s="254">
        <v>46022</v>
      </c>
      <c r="F25" s="254">
        <v>45658</v>
      </c>
      <c r="G25" s="254">
        <v>46022</v>
      </c>
      <c r="H25" s="334" t="s">
        <v>207</v>
      </c>
      <c r="I25" s="245" t="s">
        <v>481</v>
      </c>
      <c r="J25" s="245" t="s">
        <v>464</v>
      </c>
      <c r="K25" s="74"/>
      <c r="L25" s="74"/>
      <c r="M25" s="74"/>
      <c r="N25" s="74"/>
      <c r="O25" s="78"/>
      <c r="P25" s="96"/>
    </row>
    <row r="26" spans="1:20" ht="18.75">
      <c r="A26" s="266"/>
      <c r="B26" s="376"/>
      <c r="C26" s="376"/>
      <c r="D26" s="256"/>
      <c r="E26" s="256"/>
      <c r="F26" s="256"/>
      <c r="G26" s="256"/>
      <c r="H26" s="335"/>
      <c r="I26" s="246"/>
      <c r="J26" s="246"/>
      <c r="K26" s="81"/>
      <c r="L26" s="92"/>
      <c r="M26" s="93"/>
      <c r="N26" s="94"/>
      <c r="O26" s="85"/>
      <c r="P26" s="95"/>
    </row>
    <row r="27" spans="1:20" ht="18.75">
      <c r="A27" s="266"/>
      <c r="B27" s="376"/>
      <c r="C27" s="376"/>
      <c r="D27" s="256"/>
      <c r="E27" s="256"/>
      <c r="F27" s="256"/>
      <c r="G27" s="256"/>
      <c r="H27" s="335"/>
      <c r="I27" s="246"/>
      <c r="J27" s="246"/>
      <c r="K27" s="81"/>
      <c r="L27" s="92"/>
      <c r="M27" s="93"/>
      <c r="N27" s="94"/>
      <c r="O27" s="85"/>
      <c r="P27" s="95"/>
    </row>
    <row r="28" spans="1:20" ht="18.75">
      <c r="A28" s="266"/>
      <c r="B28" s="376"/>
      <c r="C28" s="376"/>
      <c r="D28" s="256"/>
      <c r="E28" s="256"/>
      <c r="F28" s="256"/>
      <c r="G28" s="256"/>
      <c r="H28" s="335"/>
      <c r="I28" s="246"/>
      <c r="J28" s="246"/>
      <c r="K28" s="81"/>
      <c r="L28" s="92"/>
      <c r="M28" s="93"/>
      <c r="N28" s="94"/>
      <c r="O28" s="85"/>
      <c r="P28" s="95"/>
    </row>
    <row r="29" spans="1:20" ht="50.25" customHeight="1">
      <c r="A29" s="249"/>
      <c r="B29" s="377"/>
      <c r="C29" s="377"/>
      <c r="D29" s="255"/>
      <c r="E29" s="255"/>
      <c r="F29" s="255"/>
      <c r="G29" s="255"/>
      <c r="H29" s="336"/>
      <c r="I29" s="247"/>
      <c r="J29" s="247"/>
      <c r="K29" s="81"/>
      <c r="L29" s="92"/>
      <c r="M29" s="93"/>
      <c r="N29" s="94"/>
      <c r="O29" s="85"/>
      <c r="P29" s="95"/>
    </row>
    <row r="30" spans="1:20" ht="112.5" customHeight="1">
      <c r="A30" s="168"/>
      <c r="B30" s="153" t="s">
        <v>385</v>
      </c>
      <c r="C30" s="153" t="s">
        <v>384</v>
      </c>
      <c r="D30" s="193" t="s">
        <v>17</v>
      </c>
      <c r="E30" s="193">
        <v>46022</v>
      </c>
      <c r="F30" s="193" t="s">
        <v>17</v>
      </c>
      <c r="G30" s="193" t="s">
        <v>10</v>
      </c>
      <c r="H30" s="200" t="s">
        <v>17</v>
      </c>
      <c r="I30" s="193" t="s">
        <v>17</v>
      </c>
      <c r="J30" s="193" t="s">
        <v>17</v>
      </c>
      <c r="K30" s="98"/>
      <c r="L30" s="104"/>
      <c r="M30" s="105"/>
      <c r="N30" s="106"/>
      <c r="O30" s="107"/>
      <c r="P30" s="108"/>
    </row>
    <row r="31" spans="1:20" ht="18.75">
      <c r="A31" s="248">
        <v>2</v>
      </c>
      <c r="B31" s="327" t="s">
        <v>120</v>
      </c>
      <c r="C31" s="327" t="s">
        <v>380</v>
      </c>
      <c r="D31" s="301">
        <v>45658</v>
      </c>
      <c r="E31" s="301">
        <v>46022</v>
      </c>
      <c r="F31" s="301">
        <v>45658</v>
      </c>
      <c r="G31" s="301">
        <v>46022</v>
      </c>
      <c r="H31" s="351" t="s">
        <v>208</v>
      </c>
      <c r="I31" s="301" t="s">
        <v>360</v>
      </c>
      <c r="J31" s="257" t="s">
        <v>309</v>
      </c>
      <c r="K31" s="74"/>
      <c r="L31" s="74"/>
      <c r="M31" s="74"/>
      <c r="N31" s="74"/>
      <c r="O31" s="78"/>
      <c r="P31" s="96"/>
    </row>
    <row r="32" spans="1:20" ht="18.75">
      <c r="A32" s="266"/>
      <c r="B32" s="328"/>
      <c r="C32" s="328"/>
      <c r="D32" s="301"/>
      <c r="E32" s="301"/>
      <c r="F32" s="301"/>
      <c r="G32" s="301"/>
      <c r="H32" s="351"/>
      <c r="I32" s="301"/>
      <c r="J32" s="258"/>
      <c r="K32" s="81"/>
      <c r="L32" s="92"/>
      <c r="M32" s="93"/>
      <c r="N32" s="94"/>
      <c r="O32" s="109"/>
      <c r="P32" s="95"/>
    </row>
    <row r="33" spans="1:16" ht="18.75">
      <c r="A33" s="266"/>
      <c r="B33" s="328"/>
      <c r="C33" s="328"/>
      <c r="D33" s="301"/>
      <c r="E33" s="301"/>
      <c r="F33" s="301"/>
      <c r="G33" s="301"/>
      <c r="H33" s="351"/>
      <c r="I33" s="301"/>
      <c r="J33" s="258"/>
      <c r="K33" s="81"/>
      <c r="L33" s="92"/>
      <c r="M33" s="93"/>
      <c r="N33" s="94"/>
      <c r="O33" s="109"/>
      <c r="P33" s="95"/>
    </row>
    <row r="34" spans="1:16" ht="18.75">
      <c r="A34" s="266"/>
      <c r="B34" s="328"/>
      <c r="C34" s="328"/>
      <c r="D34" s="301"/>
      <c r="E34" s="301"/>
      <c r="F34" s="301"/>
      <c r="G34" s="301"/>
      <c r="H34" s="351"/>
      <c r="I34" s="301"/>
      <c r="J34" s="258"/>
      <c r="K34" s="81"/>
      <c r="L34" s="92"/>
      <c r="M34" s="93"/>
      <c r="N34" s="94"/>
      <c r="O34" s="109"/>
      <c r="P34" s="95"/>
    </row>
    <row r="35" spans="1:16" ht="18.75">
      <c r="A35" s="249"/>
      <c r="B35" s="329"/>
      <c r="C35" s="329"/>
      <c r="D35" s="301"/>
      <c r="E35" s="301"/>
      <c r="F35" s="301"/>
      <c r="G35" s="301"/>
      <c r="H35" s="351"/>
      <c r="I35" s="301"/>
      <c r="J35" s="259"/>
      <c r="K35" s="81"/>
      <c r="L35" s="92"/>
      <c r="M35" s="93"/>
      <c r="N35" s="94"/>
      <c r="O35" s="109"/>
      <c r="P35" s="95"/>
    </row>
    <row r="36" spans="1:16" ht="18.75">
      <c r="A36" s="248" t="s">
        <v>121</v>
      </c>
      <c r="B36" s="286" t="s">
        <v>122</v>
      </c>
      <c r="C36" s="250" t="s">
        <v>536</v>
      </c>
      <c r="D36" s="305">
        <v>45658</v>
      </c>
      <c r="E36" s="305">
        <v>46022</v>
      </c>
      <c r="F36" s="305">
        <v>45658</v>
      </c>
      <c r="G36" s="305">
        <v>46022</v>
      </c>
      <c r="H36" s="274" t="s">
        <v>537</v>
      </c>
      <c r="I36" s="302" t="s">
        <v>538</v>
      </c>
      <c r="J36" s="302" t="s">
        <v>309</v>
      </c>
      <c r="K36" s="74"/>
      <c r="L36" s="74"/>
      <c r="M36" s="74"/>
      <c r="N36" s="74"/>
      <c r="O36" s="78"/>
      <c r="P36" s="96"/>
    </row>
    <row r="37" spans="1:16" ht="18.75">
      <c r="A37" s="266"/>
      <c r="B37" s="286"/>
      <c r="C37" s="373"/>
      <c r="D37" s="305"/>
      <c r="E37" s="305"/>
      <c r="F37" s="305"/>
      <c r="G37" s="305"/>
      <c r="H37" s="274"/>
      <c r="I37" s="303"/>
      <c r="J37" s="303"/>
      <c r="K37" s="81"/>
      <c r="L37" s="82"/>
      <c r="M37" s="83"/>
      <c r="N37" s="84"/>
      <c r="O37" s="85"/>
      <c r="P37" s="108"/>
    </row>
    <row r="38" spans="1:16" ht="18.75">
      <c r="A38" s="266"/>
      <c r="B38" s="286"/>
      <c r="C38" s="373"/>
      <c r="D38" s="305"/>
      <c r="E38" s="305"/>
      <c r="F38" s="305"/>
      <c r="G38" s="305"/>
      <c r="H38" s="274"/>
      <c r="I38" s="303"/>
      <c r="J38" s="303"/>
      <c r="K38" s="81"/>
      <c r="L38" s="82"/>
      <c r="M38" s="83"/>
      <c r="N38" s="84"/>
      <c r="O38" s="85"/>
      <c r="P38" s="108"/>
    </row>
    <row r="39" spans="1:16" ht="18.75">
      <c r="A39" s="266"/>
      <c r="B39" s="286"/>
      <c r="C39" s="373"/>
      <c r="D39" s="305"/>
      <c r="E39" s="305"/>
      <c r="F39" s="305"/>
      <c r="G39" s="305"/>
      <c r="H39" s="274"/>
      <c r="I39" s="303"/>
      <c r="J39" s="303"/>
      <c r="K39" s="81"/>
      <c r="L39" s="82"/>
      <c r="M39" s="83"/>
      <c r="N39" s="84"/>
      <c r="O39" s="85"/>
      <c r="P39" s="108"/>
    </row>
    <row r="40" spans="1:16" ht="161.25" customHeight="1">
      <c r="A40" s="249"/>
      <c r="B40" s="286"/>
      <c r="C40" s="374"/>
      <c r="D40" s="305"/>
      <c r="E40" s="305"/>
      <c r="F40" s="305"/>
      <c r="G40" s="305"/>
      <c r="H40" s="274"/>
      <c r="I40" s="304"/>
      <c r="J40" s="304"/>
      <c r="K40" s="81"/>
      <c r="L40" s="82"/>
      <c r="M40" s="83"/>
      <c r="N40" s="84"/>
      <c r="O40" s="85"/>
      <c r="P40" s="108"/>
    </row>
    <row r="41" spans="1:16" ht="112.5">
      <c r="A41" s="168"/>
      <c r="B41" s="208" t="s">
        <v>87</v>
      </c>
      <c r="C41" s="196" t="s">
        <v>536</v>
      </c>
      <c r="D41" s="195" t="s">
        <v>17</v>
      </c>
      <c r="E41" s="195" t="s">
        <v>209</v>
      </c>
      <c r="F41" s="110" t="s">
        <v>17</v>
      </c>
      <c r="G41" s="110" t="s">
        <v>465</v>
      </c>
      <c r="H41" s="110" t="s">
        <v>17</v>
      </c>
      <c r="I41" s="195" t="s">
        <v>17</v>
      </c>
      <c r="J41" s="195" t="s">
        <v>17</v>
      </c>
      <c r="K41" s="98"/>
      <c r="L41" s="99"/>
      <c r="M41" s="100"/>
      <c r="N41" s="101"/>
      <c r="O41" s="102"/>
      <c r="P41" s="103"/>
    </row>
    <row r="42" spans="1:16" ht="18.75">
      <c r="A42" s="248" t="s">
        <v>123</v>
      </c>
      <c r="B42" s="384" t="s">
        <v>124</v>
      </c>
      <c r="C42" s="358" t="s">
        <v>539</v>
      </c>
      <c r="D42" s="305">
        <v>45658</v>
      </c>
      <c r="E42" s="305">
        <v>46022</v>
      </c>
      <c r="F42" s="305">
        <v>45658</v>
      </c>
      <c r="G42" s="305">
        <v>46022</v>
      </c>
      <c r="H42" s="366" t="s">
        <v>210</v>
      </c>
      <c r="I42" s="305" t="s">
        <v>312</v>
      </c>
      <c r="J42" s="302" t="s">
        <v>309</v>
      </c>
      <c r="K42" s="74"/>
      <c r="L42" s="74"/>
      <c r="M42" s="74"/>
      <c r="N42" s="74"/>
      <c r="O42" s="78"/>
      <c r="P42" s="96"/>
    </row>
    <row r="43" spans="1:16" ht="18.75">
      <c r="A43" s="266"/>
      <c r="B43" s="384"/>
      <c r="C43" s="373"/>
      <c r="D43" s="305"/>
      <c r="E43" s="305"/>
      <c r="F43" s="305"/>
      <c r="G43" s="305"/>
      <c r="H43" s="366"/>
      <c r="I43" s="305"/>
      <c r="J43" s="303"/>
      <c r="K43" s="81"/>
      <c r="L43" s="82"/>
      <c r="M43" s="83"/>
      <c r="N43" s="84"/>
      <c r="O43" s="85"/>
      <c r="P43" s="108"/>
    </row>
    <row r="44" spans="1:16" ht="18.75">
      <c r="A44" s="266"/>
      <c r="B44" s="384"/>
      <c r="C44" s="373"/>
      <c r="D44" s="305"/>
      <c r="E44" s="305"/>
      <c r="F44" s="305"/>
      <c r="G44" s="305"/>
      <c r="H44" s="366"/>
      <c r="I44" s="305"/>
      <c r="J44" s="303"/>
      <c r="K44" s="81"/>
      <c r="L44" s="82"/>
      <c r="M44" s="83"/>
      <c r="N44" s="84"/>
      <c r="O44" s="85"/>
      <c r="P44" s="108"/>
    </row>
    <row r="45" spans="1:16" ht="18.75">
      <c r="A45" s="266"/>
      <c r="B45" s="384"/>
      <c r="C45" s="373"/>
      <c r="D45" s="305"/>
      <c r="E45" s="305"/>
      <c r="F45" s="305"/>
      <c r="G45" s="305"/>
      <c r="H45" s="366"/>
      <c r="I45" s="305"/>
      <c r="J45" s="303"/>
      <c r="K45" s="81"/>
      <c r="L45" s="82"/>
      <c r="M45" s="83"/>
      <c r="N45" s="84"/>
      <c r="O45" s="85"/>
      <c r="P45" s="108"/>
    </row>
    <row r="46" spans="1:16" ht="41.25" customHeight="1">
      <c r="A46" s="249"/>
      <c r="B46" s="273"/>
      <c r="C46" s="374"/>
      <c r="D46" s="305"/>
      <c r="E46" s="305"/>
      <c r="F46" s="305"/>
      <c r="G46" s="305"/>
      <c r="H46" s="367"/>
      <c r="I46" s="305"/>
      <c r="J46" s="304"/>
      <c r="K46" s="81"/>
      <c r="L46" s="82"/>
      <c r="M46" s="83"/>
      <c r="N46" s="84"/>
      <c r="O46" s="85"/>
      <c r="P46" s="108"/>
    </row>
    <row r="47" spans="1:16" ht="131.25">
      <c r="A47" s="168"/>
      <c r="B47" s="194" t="s">
        <v>125</v>
      </c>
      <c r="C47" s="188" t="s">
        <v>539</v>
      </c>
      <c r="D47" s="195" t="s">
        <v>17</v>
      </c>
      <c r="E47" s="195" t="s">
        <v>211</v>
      </c>
      <c r="F47" s="209" t="s">
        <v>17</v>
      </c>
      <c r="G47" s="210">
        <v>46021</v>
      </c>
      <c r="H47" s="111" t="s">
        <v>17</v>
      </c>
      <c r="I47" s="195" t="s">
        <v>17</v>
      </c>
      <c r="J47" s="195" t="s">
        <v>17</v>
      </c>
      <c r="K47" s="98"/>
      <c r="L47" s="104"/>
      <c r="M47" s="105"/>
      <c r="N47" s="106"/>
      <c r="O47" s="107"/>
      <c r="P47" s="108"/>
    </row>
    <row r="48" spans="1:16" ht="18.75">
      <c r="A48" s="248" t="s">
        <v>59</v>
      </c>
      <c r="B48" s="273" t="s">
        <v>126</v>
      </c>
      <c r="C48" s="347" t="s">
        <v>540</v>
      </c>
      <c r="D48" s="305">
        <v>45658</v>
      </c>
      <c r="E48" s="305">
        <v>46022</v>
      </c>
      <c r="F48" s="305">
        <v>45658</v>
      </c>
      <c r="G48" s="305">
        <v>46022</v>
      </c>
      <c r="H48" s="370" t="s">
        <v>212</v>
      </c>
      <c r="I48" s="305" t="s">
        <v>466</v>
      </c>
      <c r="J48" s="302" t="s">
        <v>309</v>
      </c>
      <c r="K48" s="74"/>
      <c r="L48" s="74"/>
      <c r="M48" s="74"/>
      <c r="N48" s="74"/>
      <c r="O48" s="78"/>
      <c r="P48" s="96"/>
    </row>
    <row r="49" spans="1:16" ht="18.75">
      <c r="A49" s="266"/>
      <c r="B49" s="273"/>
      <c r="C49" s="368"/>
      <c r="D49" s="305"/>
      <c r="E49" s="305"/>
      <c r="F49" s="305"/>
      <c r="G49" s="305"/>
      <c r="H49" s="370"/>
      <c r="I49" s="305"/>
      <c r="J49" s="303"/>
      <c r="K49" s="81"/>
      <c r="L49" s="82"/>
      <c r="M49" s="83"/>
      <c r="N49" s="84"/>
      <c r="O49" s="109"/>
      <c r="P49" s="108"/>
    </row>
    <row r="50" spans="1:16" ht="18.75">
      <c r="A50" s="266"/>
      <c r="B50" s="273"/>
      <c r="C50" s="368"/>
      <c r="D50" s="305"/>
      <c r="E50" s="305"/>
      <c r="F50" s="305"/>
      <c r="G50" s="305"/>
      <c r="H50" s="370"/>
      <c r="I50" s="305"/>
      <c r="J50" s="303"/>
      <c r="K50" s="81"/>
      <c r="L50" s="82"/>
      <c r="M50" s="83"/>
      <c r="N50" s="84"/>
      <c r="O50" s="109"/>
      <c r="P50" s="108"/>
    </row>
    <row r="51" spans="1:16" ht="18.75">
      <c r="A51" s="266"/>
      <c r="B51" s="273"/>
      <c r="C51" s="368"/>
      <c r="D51" s="305"/>
      <c r="E51" s="305"/>
      <c r="F51" s="305"/>
      <c r="G51" s="305"/>
      <c r="H51" s="370"/>
      <c r="I51" s="305"/>
      <c r="J51" s="303"/>
      <c r="K51" s="81"/>
      <c r="L51" s="82"/>
      <c r="M51" s="83"/>
      <c r="N51" s="84"/>
      <c r="O51" s="85"/>
      <c r="P51" s="108"/>
    </row>
    <row r="52" spans="1:16" ht="73.5" customHeight="1">
      <c r="A52" s="249"/>
      <c r="B52" s="273"/>
      <c r="C52" s="369"/>
      <c r="D52" s="305"/>
      <c r="E52" s="305"/>
      <c r="F52" s="305"/>
      <c r="G52" s="305"/>
      <c r="H52" s="371"/>
      <c r="I52" s="305"/>
      <c r="J52" s="304"/>
      <c r="K52" s="81"/>
      <c r="L52" s="82"/>
      <c r="M52" s="83"/>
      <c r="N52" s="84"/>
      <c r="O52" s="85"/>
      <c r="P52" s="108"/>
    </row>
    <row r="53" spans="1:16" ht="150">
      <c r="A53" s="168"/>
      <c r="B53" s="196" t="s">
        <v>127</v>
      </c>
      <c r="C53" s="188" t="s">
        <v>539</v>
      </c>
      <c r="D53" s="195" t="s">
        <v>17</v>
      </c>
      <c r="E53" s="211">
        <v>46022</v>
      </c>
      <c r="F53" s="211" t="s">
        <v>17</v>
      </c>
      <c r="G53" s="211">
        <v>46021</v>
      </c>
      <c r="H53" s="195" t="s">
        <v>17</v>
      </c>
      <c r="I53" s="211" t="s">
        <v>17</v>
      </c>
      <c r="J53" s="211" t="s">
        <v>17</v>
      </c>
      <c r="K53" s="98"/>
      <c r="L53" s="104"/>
      <c r="M53" s="105"/>
      <c r="N53" s="106"/>
      <c r="O53" s="107"/>
      <c r="P53" s="108"/>
    </row>
    <row r="54" spans="1:16" ht="106.5" customHeight="1">
      <c r="A54" s="168"/>
      <c r="B54" s="196" t="s">
        <v>532</v>
      </c>
      <c r="C54" s="196" t="s">
        <v>536</v>
      </c>
      <c r="D54" s="195" t="s">
        <v>17</v>
      </c>
      <c r="E54" s="211">
        <v>46022</v>
      </c>
      <c r="F54" s="211" t="s">
        <v>17</v>
      </c>
      <c r="G54" s="211">
        <v>46021</v>
      </c>
      <c r="H54" s="195" t="s">
        <v>17</v>
      </c>
      <c r="I54" s="211" t="s">
        <v>17</v>
      </c>
      <c r="J54" s="211" t="s">
        <v>17</v>
      </c>
      <c r="K54" s="98"/>
      <c r="L54" s="104"/>
      <c r="M54" s="105"/>
      <c r="N54" s="106"/>
      <c r="O54" s="107"/>
      <c r="P54" s="108"/>
    </row>
    <row r="55" spans="1:16" ht="18.75">
      <c r="A55" s="248">
        <v>3</v>
      </c>
      <c r="B55" s="306" t="s">
        <v>533</v>
      </c>
      <c r="C55" s="306" t="s">
        <v>380</v>
      </c>
      <c r="D55" s="301">
        <v>45658</v>
      </c>
      <c r="E55" s="301">
        <v>46022</v>
      </c>
      <c r="F55" s="301">
        <v>45658</v>
      </c>
      <c r="G55" s="301">
        <v>46022</v>
      </c>
      <c r="H55" s="306" t="s">
        <v>541</v>
      </c>
      <c r="I55" s="244" t="s">
        <v>313</v>
      </c>
      <c r="J55" s="245" t="s">
        <v>467</v>
      </c>
      <c r="K55" s="74"/>
      <c r="L55" s="75"/>
      <c r="M55" s="76"/>
      <c r="N55" s="77"/>
      <c r="O55" s="78"/>
      <c r="P55" s="112"/>
    </row>
    <row r="56" spans="1:16" ht="18.75">
      <c r="A56" s="266"/>
      <c r="B56" s="306"/>
      <c r="C56" s="306"/>
      <c r="D56" s="301"/>
      <c r="E56" s="301"/>
      <c r="F56" s="301"/>
      <c r="G56" s="301"/>
      <c r="H56" s="306"/>
      <c r="I56" s="244"/>
      <c r="J56" s="246"/>
      <c r="K56" s="81"/>
      <c r="L56" s="82"/>
      <c r="M56" s="83"/>
      <c r="N56" s="84"/>
      <c r="O56" s="85"/>
      <c r="P56" s="108"/>
    </row>
    <row r="57" spans="1:16" ht="18.75">
      <c r="A57" s="266"/>
      <c r="B57" s="306"/>
      <c r="C57" s="306"/>
      <c r="D57" s="301"/>
      <c r="E57" s="301"/>
      <c r="F57" s="301"/>
      <c r="G57" s="301"/>
      <c r="H57" s="306"/>
      <c r="I57" s="244"/>
      <c r="J57" s="246"/>
      <c r="K57" s="81"/>
      <c r="L57" s="82"/>
      <c r="M57" s="83"/>
      <c r="N57" s="84"/>
      <c r="O57" s="85"/>
      <c r="P57" s="108"/>
    </row>
    <row r="58" spans="1:16" ht="18.75">
      <c r="A58" s="266"/>
      <c r="B58" s="306"/>
      <c r="C58" s="306"/>
      <c r="D58" s="301"/>
      <c r="E58" s="301"/>
      <c r="F58" s="301"/>
      <c r="G58" s="301"/>
      <c r="H58" s="306"/>
      <c r="I58" s="244"/>
      <c r="J58" s="246"/>
      <c r="K58" s="81"/>
      <c r="L58" s="82"/>
      <c r="M58" s="83"/>
      <c r="N58" s="84"/>
      <c r="O58" s="85"/>
      <c r="P58" s="108"/>
    </row>
    <row r="59" spans="1:16" ht="132.75" customHeight="1">
      <c r="A59" s="249"/>
      <c r="B59" s="306"/>
      <c r="C59" s="306"/>
      <c r="D59" s="301"/>
      <c r="E59" s="301"/>
      <c r="F59" s="301"/>
      <c r="G59" s="301"/>
      <c r="H59" s="306"/>
      <c r="I59" s="244"/>
      <c r="J59" s="247"/>
      <c r="K59" s="81"/>
      <c r="L59" s="82"/>
      <c r="M59" s="83"/>
      <c r="N59" s="84"/>
      <c r="O59" s="85"/>
      <c r="P59" s="108"/>
    </row>
    <row r="60" spans="1:16" ht="18.75">
      <c r="A60" s="248" t="s">
        <v>60</v>
      </c>
      <c r="B60" s="273" t="s">
        <v>534</v>
      </c>
      <c r="C60" s="273" t="s">
        <v>536</v>
      </c>
      <c r="D60" s="301">
        <v>45658</v>
      </c>
      <c r="E60" s="301">
        <v>46022</v>
      </c>
      <c r="F60" s="301">
        <v>45658</v>
      </c>
      <c r="G60" s="301">
        <v>46022</v>
      </c>
      <c r="H60" s="273" t="s">
        <v>542</v>
      </c>
      <c r="I60" s="244" t="s">
        <v>313</v>
      </c>
      <c r="J60" s="245" t="s">
        <v>467</v>
      </c>
      <c r="K60" s="74"/>
      <c r="L60" s="75"/>
      <c r="M60" s="76"/>
      <c r="N60" s="77"/>
      <c r="O60" s="78"/>
      <c r="P60" s="112"/>
    </row>
    <row r="61" spans="1:16" ht="18.75">
      <c r="A61" s="266"/>
      <c r="B61" s="273"/>
      <c r="C61" s="273"/>
      <c r="D61" s="301"/>
      <c r="E61" s="301"/>
      <c r="F61" s="301"/>
      <c r="G61" s="301"/>
      <c r="H61" s="273"/>
      <c r="I61" s="244"/>
      <c r="J61" s="246"/>
      <c r="K61" s="81"/>
      <c r="L61" s="82"/>
      <c r="M61" s="83"/>
      <c r="N61" s="84"/>
      <c r="O61" s="85"/>
      <c r="P61" s="108"/>
    </row>
    <row r="62" spans="1:16" ht="18.75">
      <c r="A62" s="266"/>
      <c r="B62" s="273"/>
      <c r="C62" s="273"/>
      <c r="D62" s="301"/>
      <c r="E62" s="301"/>
      <c r="F62" s="301"/>
      <c r="G62" s="301"/>
      <c r="H62" s="273"/>
      <c r="I62" s="244"/>
      <c r="J62" s="246"/>
      <c r="K62" s="81"/>
      <c r="L62" s="82"/>
      <c r="M62" s="83"/>
      <c r="N62" s="84"/>
      <c r="O62" s="85"/>
      <c r="P62" s="108"/>
    </row>
    <row r="63" spans="1:16" ht="18.75">
      <c r="A63" s="266"/>
      <c r="B63" s="273"/>
      <c r="C63" s="273"/>
      <c r="D63" s="301"/>
      <c r="E63" s="301"/>
      <c r="F63" s="301"/>
      <c r="G63" s="301"/>
      <c r="H63" s="273"/>
      <c r="I63" s="244"/>
      <c r="J63" s="246"/>
      <c r="K63" s="81"/>
      <c r="L63" s="82"/>
      <c r="M63" s="83"/>
      <c r="N63" s="84"/>
      <c r="O63" s="85"/>
      <c r="P63" s="108"/>
    </row>
    <row r="64" spans="1:16" ht="144" customHeight="1">
      <c r="A64" s="249"/>
      <c r="B64" s="273"/>
      <c r="C64" s="273"/>
      <c r="D64" s="301"/>
      <c r="E64" s="301"/>
      <c r="F64" s="301"/>
      <c r="G64" s="301"/>
      <c r="H64" s="273"/>
      <c r="I64" s="244"/>
      <c r="J64" s="247"/>
      <c r="K64" s="81"/>
      <c r="L64" s="82"/>
      <c r="M64" s="83"/>
      <c r="N64" s="84"/>
      <c r="O64" s="85"/>
      <c r="P64" s="108"/>
    </row>
    <row r="65" spans="1:16" ht="131.25" customHeight="1">
      <c r="A65" s="168"/>
      <c r="B65" s="194" t="s">
        <v>535</v>
      </c>
      <c r="C65" s="194" t="s">
        <v>536</v>
      </c>
      <c r="D65" s="195" t="s">
        <v>17</v>
      </c>
      <c r="E65" s="211">
        <v>46022</v>
      </c>
      <c r="F65" s="212" t="s">
        <v>17</v>
      </c>
      <c r="G65" s="212" t="s">
        <v>10</v>
      </c>
      <c r="H65" s="189" t="s">
        <v>17</v>
      </c>
      <c r="I65" s="211" t="s">
        <v>17</v>
      </c>
      <c r="J65" s="211" t="s">
        <v>17</v>
      </c>
      <c r="K65" s="98"/>
      <c r="L65" s="104"/>
      <c r="M65" s="105"/>
      <c r="N65" s="106"/>
      <c r="O65" s="107"/>
      <c r="P65" s="108"/>
    </row>
    <row r="66" spans="1:16" ht="18.75">
      <c r="A66" s="248">
        <v>4</v>
      </c>
      <c r="B66" s="306" t="s">
        <v>129</v>
      </c>
      <c r="C66" s="306" t="s">
        <v>380</v>
      </c>
      <c r="D66" s="301">
        <v>45658</v>
      </c>
      <c r="E66" s="301">
        <v>46022</v>
      </c>
      <c r="F66" s="301">
        <v>45658</v>
      </c>
      <c r="G66" s="301">
        <v>46022</v>
      </c>
      <c r="H66" s="306" t="s">
        <v>543</v>
      </c>
      <c r="I66" s="301" t="s">
        <v>544</v>
      </c>
      <c r="J66" s="257" t="s">
        <v>460</v>
      </c>
      <c r="K66" s="74"/>
      <c r="L66" s="74"/>
      <c r="M66" s="74"/>
      <c r="N66" s="74"/>
      <c r="O66" s="78"/>
      <c r="P66" s="112"/>
    </row>
    <row r="67" spans="1:16" ht="18.75">
      <c r="A67" s="266"/>
      <c r="B67" s="306"/>
      <c r="C67" s="306"/>
      <c r="D67" s="301"/>
      <c r="E67" s="301"/>
      <c r="F67" s="301"/>
      <c r="G67" s="301"/>
      <c r="H67" s="306"/>
      <c r="I67" s="301"/>
      <c r="J67" s="258"/>
      <c r="K67" s="81"/>
      <c r="L67" s="92"/>
      <c r="M67" s="93"/>
      <c r="N67" s="94"/>
      <c r="O67" s="85"/>
      <c r="P67" s="95"/>
    </row>
    <row r="68" spans="1:16" ht="18.75">
      <c r="A68" s="266"/>
      <c r="B68" s="306"/>
      <c r="C68" s="306"/>
      <c r="D68" s="301"/>
      <c r="E68" s="301"/>
      <c r="F68" s="301"/>
      <c r="G68" s="301"/>
      <c r="H68" s="306"/>
      <c r="I68" s="301"/>
      <c r="J68" s="258"/>
      <c r="K68" s="81"/>
      <c r="L68" s="92"/>
      <c r="M68" s="93"/>
      <c r="N68" s="94"/>
      <c r="O68" s="85"/>
      <c r="P68" s="95"/>
    </row>
    <row r="69" spans="1:16" ht="18.75">
      <c r="A69" s="266"/>
      <c r="B69" s="306"/>
      <c r="C69" s="306"/>
      <c r="D69" s="301"/>
      <c r="E69" s="301"/>
      <c r="F69" s="301"/>
      <c r="G69" s="301"/>
      <c r="H69" s="306"/>
      <c r="I69" s="301"/>
      <c r="J69" s="258"/>
      <c r="K69" s="81"/>
      <c r="L69" s="92"/>
      <c r="M69" s="93"/>
      <c r="N69" s="94"/>
      <c r="O69" s="85"/>
      <c r="P69" s="95"/>
    </row>
    <row r="70" spans="1:16" ht="159.75" customHeight="1">
      <c r="A70" s="249"/>
      <c r="B70" s="306"/>
      <c r="C70" s="306"/>
      <c r="D70" s="301"/>
      <c r="E70" s="301"/>
      <c r="F70" s="301"/>
      <c r="G70" s="301"/>
      <c r="H70" s="306"/>
      <c r="I70" s="301"/>
      <c r="J70" s="259"/>
      <c r="K70" s="81"/>
      <c r="L70" s="92"/>
      <c r="M70" s="93"/>
      <c r="N70" s="94"/>
      <c r="O70" s="85"/>
      <c r="P70" s="95"/>
    </row>
    <row r="71" spans="1:16" ht="18.75">
      <c r="A71" s="248" t="s">
        <v>61</v>
      </c>
      <c r="B71" s="273" t="s">
        <v>545</v>
      </c>
      <c r="C71" s="273" t="s">
        <v>536</v>
      </c>
      <c r="D71" s="301">
        <v>45658</v>
      </c>
      <c r="E71" s="301">
        <v>46022</v>
      </c>
      <c r="F71" s="301">
        <v>45658</v>
      </c>
      <c r="G71" s="301">
        <v>46022</v>
      </c>
      <c r="H71" s="273" t="s">
        <v>546</v>
      </c>
      <c r="I71" s="301" t="s">
        <v>547</v>
      </c>
      <c r="J71" s="257" t="s">
        <v>309</v>
      </c>
      <c r="K71" s="74"/>
      <c r="L71" s="74"/>
      <c r="M71" s="74"/>
      <c r="N71" s="74"/>
      <c r="O71" s="78"/>
      <c r="P71" s="112"/>
    </row>
    <row r="72" spans="1:16" ht="18.75">
      <c r="A72" s="266"/>
      <c r="B72" s="273"/>
      <c r="C72" s="273"/>
      <c r="D72" s="301"/>
      <c r="E72" s="301"/>
      <c r="F72" s="301"/>
      <c r="G72" s="301"/>
      <c r="H72" s="273"/>
      <c r="I72" s="301"/>
      <c r="J72" s="258"/>
      <c r="K72" s="81"/>
      <c r="L72" s="82"/>
      <c r="M72" s="83"/>
      <c r="N72" s="84"/>
      <c r="O72" s="85"/>
      <c r="P72" s="108"/>
    </row>
    <row r="73" spans="1:16" ht="95.25" customHeight="1">
      <c r="A73" s="266"/>
      <c r="B73" s="273"/>
      <c r="C73" s="273"/>
      <c r="D73" s="301"/>
      <c r="E73" s="301"/>
      <c r="F73" s="301"/>
      <c r="G73" s="301"/>
      <c r="H73" s="273"/>
      <c r="I73" s="301"/>
      <c r="J73" s="258"/>
      <c r="K73" s="81"/>
      <c r="L73" s="82"/>
      <c r="M73" s="83"/>
      <c r="N73" s="84"/>
      <c r="O73" s="85"/>
      <c r="P73" s="108"/>
    </row>
    <row r="74" spans="1:16" ht="18.75">
      <c r="A74" s="266"/>
      <c r="B74" s="273"/>
      <c r="C74" s="273"/>
      <c r="D74" s="301"/>
      <c r="E74" s="301"/>
      <c r="F74" s="301"/>
      <c r="G74" s="301"/>
      <c r="H74" s="273"/>
      <c r="I74" s="301"/>
      <c r="J74" s="258"/>
      <c r="K74" s="81"/>
      <c r="L74" s="82"/>
      <c r="M74" s="83"/>
      <c r="N74" s="84"/>
      <c r="O74" s="85"/>
      <c r="P74" s="108"/>
    </row>
    <row r="75" spans="1:16" ht="18.75">
      <c r="A75" s="249"/>
      <c r="B75" s="273"/>
      <c r="C75" s="273"/>
      <c r="D75" s="301"/>
      <c r="E75" s="301"/>
      <c r="F75" s="301"/>
      <c r="G75" s="301"/>
      <c r="H75" s="273"/>
      <c r="I75" s="301"/>
      <c r="J75" s="259"/>
      <c r="K75" s="81"/>
      <c r="L75" s="82"/>
      <c r="M75" s="83"/>
      <c r="N75" s="84"/>
      <c r="O75" s="85"/>
      <c r="P75" s="108"/>
    </row>
    <row r="76" spans="1:16" ht="112.5">
      <c r="A76" s="168"/>
      <c r="B76" s="194" t="s">
        <v>548</v>
      </c>
      <c r="C76" s="194" t="s">
        <v>536</v>
      </c>
      <c r="D76" s="195" t="s">
        <v>17</v>
      </c>
      <c r="E76" s="211">
        <v>46022</v>
      </c>
      <c r="F76" s="211" t="s">
        <v>17</v>
      </c>
      <c r="G76" s="211">
        <v>46022</v>
      </c>
      <c r="H76" s="195" t="s">
        <v>17</v>
      </c>
      <c r="I76" s="211" t="s">
        <v>17</v>
      </c>
      <c r="J76" s="211" t="s">
        <v>17</v>
      </c>
      <c r="K76" s="98"/>
      <c r="L76" s="99"/>
      <c r="M76" s="100"/>
      <c r="N76" s="101"/>
      <c r="O76" s="102"/>
      <c r="P76" s="103"/>
    </row>
    <row r="77" spans="1:16" s="80" customFormat="1" ht="18.75">
      <c r="A77" s="319" t="s">
        <v>130</v>
      </c>
      <c r="B77" s="306" t="s">
        <v>131</v>
      </c>
      <c r="C77" s="306" t="s">
        <v>380</v>
      </c>
      <c r="D77" s="301">
        <v>45658</v>
      </c>
      <c r="E77" s="301">
        <v>46022</v>
      </c>
      <c r="F77" s="301">
        <v>45658</v>
      </c>
      <c r="G77" s="301">
        <v>46022</v>
      </c>
      <c r="H77" s="306" t="s">
        <v>549</v>
      </c>
      <c r="I77" s="301" t="s">
        <v>550</v>
      </c>
      <c r="J77" s="257" t="s">
        <v>309</v>
      </c>
      <c r="K77" s="74"/>
      <c r="L77" s="74"/>
      <c r="M77" s="74"/>
      <c r="N77" s="74"/>
      <c r="O77" s="78"/>
      <c r="P77" s="112"/>
    </row>
    <row r="78" spans="1:16" s="80" customFormat="1" ht="18.75">
      <c r="A78" s="320"/>
      <c r="B78" s="306"/>
      <c r="C78" s="306"/>
      <c r="D78" s="301"/>
      <c r="E78" s="301"/>
      <c r="F78" s="301"/>
      <c r="G78" s="301"/>
      <c r="H78" s="306"/>
      <c r="I78" s="301"/>
      <c r="J78" s="258"/>
      <c r="K78" s="81"/>
      <c r="L78" s="82"/>
      <c r="M78" s="83"/>
      <c r="N78" s="84"/>
      <c r="O78" s="85"/>
      <c r="P78" s="113"/>
    </row>
    <row r="79" spans="1:16" s="80" customFormat="1" ht="18.75">
      <c r="A79" s="320"/>
      <c r="B79" s="306"/>
      <c r="C79" s="306"/>
      <c r="D79" s="301"/>
      <c r="E79" s="301"/>
      <c r="F79" s="301"/>
      <c r="G79" s="301"/>
      <c r="H79" s="306"/>
      <c r="I79" s="301"/>
      <c r="J79" s="258"/>
      <c r="K79" s="81"/>
      <c r="L79" s="82"/>
      <c r="M79" s="83"/>
      <c r="N79" s="84"/>
      <c r="O79" s="85"/>
      <c r="P79" s="113"/>
    </row>
    <row r="80" spans="1:16" ht="18.75">
      <c r="A80" s="320"/>
      <c r="B80" s="306"/>
      <c r="C80" s="306"/>
      <c r="D80" s="301"/>
      <c r="E80" s="301"/>
      <c r="F80" s="301"/>
      <c r="G80" s="301"/>
      <c r="H80" s="306"/>
      <c r="I80" s="301"/>
      <c r="J80" s="258"/>
      <c r="K80" s="81"/>
      <c r="L80" s="82"/>
      <c r="M80" s="83"/>
      <c r="N80" s="84"/>
      <c r="O80" s="85"/>
      <c r="P80" s="114"/>
    </row>
    <row r="81" spans="1:16" ht="137.25" customHeight="1">
      <c r="A81" s="321"/>
      <c r="B81" s="306"/>
      <c r="C81" s="306"/>
      <c r="D81" s="301"/>
      <c r="E81" s="301"/>
      <c r="F81" s="301"/>
      <c r="G81" s="301"/>
      <c r="H81" s="306"/>
      <c r="I81" s="301"/>
      <c r="J81" s="259"/>
      <c r="K81" s="81"/>
      <c r="L81" s="82"/>
      <c r="M81" s="83"/>
      <c r="N81" s="84"/>
      <c r="O81" s="85"/>
      <c r="P81" s="95"/>
    </row>
    <row r="82" spans="1:16" s="80" customFormat="1" ht="18.75">
      <c r="A82" s="319" t="s">
        <v>62</v>
      </c>
      <c r="B82" s="273" t="s">
        <v>132</v>
      </c>
      <c r="C82" s="273" t="s">
        <v>536</v>
      </c>
      <c r="D82" s="301">
        <v>45658</v>
      </c>
      <c r="E82" s="301">
        <v>46022</v>
      </c>
      <c r="F82" s="301">
        <v>45658</v>
      </c>
      <c r="G82" s="301">
        <v>46022</v>
      </c>
      <c r="H82" s="273" t="s">
        <v>551</v>
      </c>
      <c r="I82" s="301" t="s">
        <v>552</v>
      </c>
      <c r="J82" s="257" t="s">
        <v>309</v>
      </c>
      <c r="K82" s="74"/>
      <c r="L82" s="74"/>
      <c r="M82" s="74"/>
      <c r="N82" s="74"/>
      <c r="O82" s="78"/>
      <c r="P82" s="112"/>
    </row>
    <row r="83" spans="1:16" s="80" customFormat="1" ht="18.75">
      <c r="A83" s="320"/>
      <c r="B83" s="273"/>
      <c r="C83" s="273"/>
      <c r="D83" s="301"/>
      <c r="E83" s="301"/>
      <c r="F83" s="301"/>
      <c r="G83" s="301"/>
      <c r="H83" s="273"/>
      <c r="I83" s="301"/>
      <c r="J83" s="258"/>
      <c r="K83" s="81"/>
      <c r="L83" s="82"/>
      <c r="M83" s="83"/>
      <c r="N83" s="84"/>
      <c r="O83" s="85"/>
      <c r="P83" s="113"/>
    </row>
    <row r="84" spans="1:16" s="80" customFormat="1" ht="18.75">
      <c r="A84" s="320"/>
      <c r="B84" s="273"/>
      <c r="C84" s="273"/>
      <c r="D84" s="301"/>
      <c r="E84" s="301"/>
      <c r="F84" s="301"/>
      <c r="G84" s="301"/>
      <c r="H84" s="273"/>
      <c r="I84" s="301"/>
      <c r="J84" s="258"/>
      <c r="K84" s="81"/>
      <c r="L84" s="82"/>
      <c r="M84" s="83"/>
      <c r="N84" s="84"/>
      <c r="O84" s="85"/>
      <c r="P84" s="113"/>
    </row>
    <row r="85" spans="1:16" ht="18.75">
      <c r="A85" s="320"/>
      <c r="B85" s="273"/>
      <c r="C85" s="273"/>
      <c r="D85" s="301"/>
      <c r="E85" s="301"/>
      <c r="F85" s="301"/>
      <c r="G85" s="301"/>
      <c r="H85" s="273"/>
      <c r="I85" s="301"/>
      <c r="J85" s="258"/>
      <c r="K85" s="81"/>
      <c r="L85" s="82"/>
      <c r="M85" s="83"/>
      <c r="N85" s="84"/>
      <c r="O85" s="85"/>
      <c r="P85" s="114"/>
    </row>
    <row r="86" spans="1:16" ht="111" customHeight="1">
      <c r="A86" s="321"/>
      <c r="B86" s="273"/>
      <c r="C86" s="273"/>
      <c r="D86" s="301"/>
      <c r="E86" s="301"/>
      <c r="F86" s="301"/>
      <c r="G86" s="301"/>
      <c r="H86" s="273"/>
      <c r="I86" s="301"/>
      <c r="J86" s="259"/>
      <c r="K86" s="81"/>
      <c r="L86" s="82"/>
      <c r="M86" s="83"/>
      <c r="N86" s="84"/>
      <c r="O86" s="85"/>
      <c r="P86" s="95"/>
    </row>
    <row r="87" spans="1:16" ht="18.75">
      <c r="A87" s="248" t="s">
        <v>63</v>
      </c>
      <c r="B87" s="273" t="s">
        <v>133</v>
      </c>
      <c r="C87" s="273" t="s">
        <v>536</v>
      </c>
      <c r="D87" s="301">
        <v>45658</v>
      </c>
      <c r="E87" s="301">
        <v>46022</v>
      </c>
      <c r="F87" s="301">
        <v>45658</v>
      </c>
      <c r="G87" s="301">
        <v>46022</v>
      </c>
      <c r="H87" s="273" t="s">
        <v>213</v>
      </c>
      <c r="I87" s="301" t="s">
        <v>314</v>
      </c>
      <c r="J87" s="257" t="s">
        <v>309</v>
      </c>
      <c r="K87" s="74"/>
      <c r="L87" s="74"/>
      <c r="M87" s="74"/>
      <c r="N87" s="74"/>
      <c r="O87" s="78"/>
      <c r="P87" s="112"/>
    </row>
    <row r="88" spans="1:16" ht="18.75">
      <c r="A88" s="266"/>
      <c r="B88" s="273"/>
      <c r="C88" s="273"/>
      <c r="D88" s="301"/>
      <c r="E88" s="301"/>
      <c r="F88" s="301"/>
      <c r="G88" s="301"/>
      <c r="H88" s="273"/>
      <c r="I88" s="301"/>
      <c r="J88" s="258"/>
      <c r="K88" s="81"/>
      <c r="L88" s="82"/>
      <c r="M88" s="83"/>
      <c r="N88" s="84"/>
      <c r="O88" s="85"/>
      <c r="P88" s="114"/>
    </row>
    <row r="89" spans="1:16" ht="18.75">
      <c r="A89" s="266"/>
      <c r="B89" s="273"/>
      <c r="C89" s="273"/>
      <c r="D89" s="301"/>
      <c r="E89" s="301"/>
      <c r="F89" s="301"/>
      <c r="G89" s="301"/>
      <c r="H89" s="273"/>
      <c r="I89" s="301"/>
      <c r="J89" s="258"/>
      <c r="K89" s="81"/>
      <c r="L89" s="82"/>
      <c r="M89" s="83"/>
      <c r="N89" s="84"/>
      <c r="O89" s="85"/>
      <c r="P89" s="95"/>
    </row>
    <row r="90" spans="1:16" ht="18.75">
      <c r="A90" s="266"/>
      <c r="B90" s="273"/>
      <c r="C90" s="273"/>
      <c r="D90" s="301"/>
      <c r="E90" s="301"/>
      <c r="F90" s="301"/>
      <c r="G90" s="301"/>
      <c r="H90" s="273"/>
      <c r="I90" s="301"/>
      <c r="J90" s="258"/>
      <c r="K90" s="81"/>
      <c r="L90" s="82"/>
      <c r="M90" s="83"/>
      <c r="N90" s="84"/>
      <c r="O90" s="85"/>
      <c r="P90" s="95"/>
    </row>
    <row r="91" spans="1:16" ht="123" customHeight="1">
      <c r="A91" s="249"/>
      <c r="B91" s="273"/>
      <c r="C91" s="273"/>
      <c r="D91" s="301"/>
      <c r="E91" s="301"/>
      <c r="F91" s="301"/>
      <c r="G91" s="301"/>
      <c r="H91" s="273"/>
      <c r="I91" s="301"/>
      <c r="J91" s="259"/>
      <c r="K91" s="81"/>
      <c r="L91" s="82"/>
      <c r="M91" s="83"/>
      <c r="N91" s="84"/>
      <c r="O91" s="85"/>
      <c r="P91" s="95"/>
    </row>
    <row r="92" spans="1:16" ht="81" customHeight="1">
      <c r="A92" s="168"/>
      <c r="B92" s="194" t="s">
        <v>214</v>
      </c>
      <c r="C92" s="194" t="s">
        <v>553</v>
      </c>
      <c r="D92" s="195" t="s">
        <v>17</v>
      </c>
      <c r="E92" s="211">
        <v>46022</v>
      </c>
      <c r="F92" s="211" t="s">
        <v>17</v>
      </c>
      <c r="G92" s="211">
        <v>46021</v>
      </c>
      <c r="H92" s="195" t="s">
        <v>17</v>
      </c>
      <c r="I92" s="211" t="s">
        <v>17</v>
      </c>
      <c r="J92" s="211" t="s">
        <v>17</v>
      </c>
      <c r="K92" s="81"/>
      <c r="L92" s="82"/>
      <c r="M92" s="83"/>
      <c r="N92" s="84"/>
      <c r="O92" s="85"/>
      <c r="P92" s="95"/>
    </row>
    <row r="93" spans="1:16" ht="18.75">
      <c r="A93" s="248" t="s">
        <v>134</v>
      </c>
      <c r="B93" s="359" t="s">
        <v>135</v>
      </c>
      <c r="C93" s="362" t="s">
        <v>386</v>
      </c>
      <c r="D93" s="301">
        <v>45658</v>
      </c>
      <c r="E93" s="301">
        <v>46022</v>
      </c>
      <c r="F93" s="301">
        <v>45658</v>
      </c>
      <c r="G93" s="301">
        <v>46022</v>
      </c>
      <c r="H93" s="363" t="s">
        <v>215</v>
      </c>
      <c r="I93" s="244" t="s">
        <v>482</v>
      </c>
      <c r="J93" s="245" t="s">
        <v>483</v>
      </c>
      <c r="K93" s="74"/>
      <c r="L93" s="74"/>
      <c r="M93" s="74"/>
      <c r="N93" s="74"/>
      <c r="O93" s="78"/>
      <c r="P93" s="112"/>
    </row>
    <row r="94" spans="1:16" ht="18.75">
      <c r="A94" s="266"/>
      <c r="B94" s="360"/>
      <c r="C94" s="306"/>
      <c r="D94" s="301"/>
      <c r="E94" s="301"/>
      <c r="F94" s="301"/>
      <c r="G94" s="301"/>
      <c r="H94" s="364"/>
      <c r="I94" s="244"/>
      <c r="J94" s="246"/>
      <c r="K94" s="81"/>
      <c r="L94" s="82"/>
      <c r="M94" s="83"/>
      <c r="N94" s="84"/>
      <c r="O94" s="85"/>
      <c r="P94" s="95"/>
    </row>
    <row r="95" spans="1:16" ht="18.75">
      <c r="A95" s="266"/>
      <c r="B95" s="360"/>
      <c r="C95" s="306"/>
      <c r="D95" s="301"/>
      <c r="E95" s="301"/>
      <c r="F95" s="301"/>
      <c r="G95" s="301"/>
      <c r="H95" s="364"/>
      <c r="I95" s="244"/>
      <c r="J95" s="246"/>
      <c r="K95" s="81"/>
      <c r="L95" s="82"/>
      <c r="M95" s="83"/>
      <c r="N95" s="84"/>
      <c r="O95" s="85"/>
      <c r="P95" s="95"/>
    </row>
    <row r="96" spans="1:16" ht="18.75">
      <c r="A96" s="266"/>
      <c r="B96" s="360"/>
      <c r="C96" s="306"/>
      <c r="D96" s="301"/>
      <c r="E96" s="301"/>
      <c r="F96" s="301"/>
      <c r="G96" s="301"/>
      <c r="H96" s="364"/>
      <c r="I96" s="244"/>
      <c r="J96" s="246"/>
      <c r="K96" s="81"/>
      <c r="L96" s="82"/>
      <c r="M96" s="83"/>
      <c r="N96" s="84"/>
      <c r="O96" s="85"/>
      <c r="P96" s="95"/>
    </row>
    <row r="97" spans="1:16" ht="46.5" customHeight="1">
      <c r="A97" s="249"/>
      <c r="B97" s="361"/>
      <c r="C97" s="306"/>
      <c r="D97" s="301"/>
      <c r="E97" s="301"/>
      <c r="F97" s="301"/>
      <c r="G97" s="301"/>
      <c r="H97" s="365"/>
      <c r="I97" s="244"/>
      <c r="J97" s="247"/>
      <c r="K97" s="81"/>
      <c r="L97" s="82"/>
      <c r="M97" s="83"/>
      <c r="N97" s="84"/>
      <c r="O97" s="85"/>
      <c r="P97" s="95"/>
    </row>
    <row r="98" spans="1:16" ht="18.75">
      <c r="A98" s="248" t="s">
        <v>64</v>
      </c>
      <c r="B98" s="250" t="s">
        <v>136</v>
      </c>
      <c r="C98" s="250" t="s">
        <v>554</v>
      </c>
      <c r="D98" s="301">
        <v>45658</v>
      </c>
      <c r="E98" s="301">
        <v>46022</v>
      </c>
      <c r="F98" s="301">
        <v>45658</v>
      </c>
      <c r="G98" s="301">
        <v>46022</v>
      </c>
      <c r="H98" s="273" t="s">
        <v>216</v>
      </c>
      <c r="I98" s="301" t="s">
        <v>315</v>
      </c>
      <c r="J98" s="257" t="s">
        <v>309</v>
      </c>
      <c r="K98" s="74"/>
      <c r="L98" s="74"/>
      <c r="M98" s="74"/>
      <c r="N98" s="74"/>
      <c r="O98" s="78"/>
      <c r="P98" s="96"/>
    </row>
    <row r="99" spans="1:16" ht="18.75">
      <c r="A99" s="266"/>
      <c r="B99" s="358"/>
      <c r="C99" s="358"/>
      <c r="D99" s="301"/>
      <c r="E99" s="301"/>
      <c r="F99" s="301"/>
      <c r="G99" s="301"/>
      <c r="H99" s="273"/>
      <c r="I99" s="301"/>
      <c r="J99" s="258"/>
      <c r="K99" s="81"/>
      <c r="L99" s="82"/>
      <c r="M99" s="83"/>
      <c r="N99" s="84"/>
      <c r="O99" s="85"/>
      <c r="P99" s="95"/>
    </row>
    <row r="100" spans="1:16" ht="18.75">
      <c r="A100" s="266"/>
      <c r="B100" s="358"/>
      <c r="C100" s="358"/>
      <c r="D100" s="301"/>
      <c r="E100" s="301"/>
      <c r="F100" s="301"/>
      <c r="G100" s="301"/>
      <c r="H100" s="273"/>
      <c r="I100" s="301"/>
      <c r="J100" s="258"/>
      <c r="K100" s="81"/>
      <c r="L100" s="82"/>
      <c r="M100" s="83"/>
      <c r="N100" s="84"/>
      <c r="O100" s="85"/>
      <c r="P100" s="95"/>
    </row>
    <row r="101" spans="1:16" ht="18.75">
      <c r="A101" s="266"/>
      <c r="B101" s="358"/>
      <c r="C101" s="358"/>
      <c r="D101" s="301"/>
      <c r="E101" s="301"/>
      <c r="F101" s="301"/>
      <c r="G101" s="301"/>
      <c r="H101" s="273"/>
      <c r="I101" s="301"/>
      <c r="J101" s="258"/>
      <c r="K101" s="81"/>
      <c r="L101" s="82"/>
      <c r="M101" s="83"/>
      <c r="N101" s="84"/>
      <c r="O101" s="85"/>
      <c r="P101" s="95"/>
    </row>
    <row r="102" spans="1:16" ht="18.75">
      <c r="A102" s="249"/>
      <c r="B102" s="251"/>
      <c r="C102" s="251"/>
      <c r="D102" s="301"/>
      <c r="E102" s="301"/>
      <c r="F102" s="301"/>
      <c r="G102" s="301"/>
      <c r="H102" s="273"/>
      <c r="I102" s="301"/>
      <c r="J102" s="259"/>
      <c r="K102" s="98"/>
      <c r="L102" s="99"/>
      <c r="M102" s="100"/>
      <c r="N102" s="101"/>
      <c r="O102" s="102"/>
      <c r="P102" s="103"/>
    </row>
    <row r="103" spans="1:16" ht="97.5" customHeight="1">
      <c r="A103" s="168"/>
      <c r="B103" s="194" t="s">
        <v>217</v>
      </c>
      <c r="C103" s="194" t="s">
        <v>553</v>
      </c>
      <c r="D103" s="195" t="s">
        <v>17</v>
      </c>
      <c r="E103" s="211">
        <v>46022</v>
      </c>
      <c r="F103" s="212" t="s">
        <v>17</v>
      </c>
      <c r="G103" s="212">
        <v>46021</v>
      </c>
      <c r="H103" s="189" t="s">
        <v>17</v>
      </c>
      <c r="I103" s="211" t="s">
        <v>17</v>
      </c>
      <c r="J103" s="211" t="s">
        <v>17</v>
      </c>
      <c r="K103" s="81"/>
      <c r="L103" s="82"/>
      <c r="M103" s="83"/>
      <c r="N103" s="84"/>
      <c r="O103" s="85"/>
      <c r="P103" s="95"/>
    </row>
    <row r="104" spans="1:16" ht="18.75">
      <c r="A104" s="248" t="s">
        <v>65</v>
      </c>
      <c r="B104" s="273" t="s">
        <v>555</v>
      </c>
      <c r="C104" s="273" t="s">
        <v>556</v>
      </c>
      <c r="D104" s="301">
        <v>45658</v>
      </c>
      <c r="E104" s="301">
        <v>46022</v>
      </c>
      <c r="F104" s="301">
        <v>45658</v>
      </c>
      <c r="G104" s="301">
        <v>46022</v>
      </c>
      <c r="H104" s="273" t="s">
        <v>218</v>
      </c>
      <c r="I104" s="301" t="s">
        <v>317</v>
      </c>
      <c r="J104" s="257" t="s">
        <v>309</v>
      </c>
      <c r="K104" s="74"/>
      <c r="L104" s="74"/>
      <c r="M104" s="74"/>
      <c r="N104" s="74"/>
      <c r="O104" s="78"/>
      <c r="P104" s="96"/>
    </row>
    <row r="105" spans="1:16" ht="18.75">
      <c r="A105" s="266"/>
      <c r="B105" s="273"/>
      <c r="C105" s="273"/>
      <c r="D105" s="301"/>
      <c r="E105" s="301"/>
      <c r="F105" s="301"/>
      <c r="G105" s="301"/>
      <c r="H105" s="273"/>
      <c r="I105" s="301"/>
      <c r="J105" s="258"/>
      <c r="K105" s="81"/>
      <c r="L105" s="82"/>
      <c r="M105" s="83"/>
      <c r="N105" s="84"/>
      <c r="O105" s="85"/>
      <c r="P105" s="95"/>
    </row>
    <row r="106" spans="1:16" ht="18.75">
      <c r="A106" s="266"/>
      <c r="B106" s="273"/>
      <c r="C106" s="273"/>
      <c r="D106" s="301"/>
      <c r="E106" s="301"/>
      <c r="F106" s="301"/>
      <c r="G106" s="301"/>
      <c r="H106" s="273"/>
      <c r="I106" s="301"/>
      <c r="J106" s="258"/>
      <c r="K106" s="81"/>
      <c r="L106" s="82"/>
      <c r="M106" s="83"/>
      <c r="N106" s="84"/>
      <c r="O106" s="85"/>
      <c r="P106" s="95"/>
    </row>
    <row r="107" spans="1:16" ht="18.75">
      <c r="A107" s="266"/>
      <c r="B107" s="273"/>
      <c r="C107" s="273"/>
      <c r="D107" s="301"/>
      <c r="E107" s="301"/>
      <c r="F107" s="301"/>
      <c r="G107" s="301"/>
      <c r="H107" s="273"/>
      <c r="I107" s="301"/>
      <c r="J107" s="258"/>
      <c r="K107" s="81"/>
      <c r="L107" s="82"/>
      <c r="M107" s="83"/>
      <c r="N107" s="84"/>
      <c r="O107" s="85"/>
      <c r="P107" s="95"/>
    </row>
    <row r="108" spans="1:16" ht="80.25" customHeight="1">
      <c r="A108" s="249"/>
      <c r="B108" s="273"/>
      <c r="C108" s="273"/>
      <c r="D108" s="301"/>
      <c r="E108" s="301"/>
      <c r="F108" s="301"/>
      <c r="G108" s="301"/>
      <c r="H108" s="273"/>
      <c r="I108" s="301"/>
      <c r="J108" s="259"/>
      <c r="K108" s="81"/>
      <c r="L108" s="82"/>
      <c r="M108" s="83"/>
      <c r="N108" s="84"/>
      <c r="O108" s="85"/>
      <c r="P108" s="95"/>
    </row>
    <row r="109" spans="1:16" ht="75">
      <c r="A109" s="168"/>
      <c r="B109" s="201" t="s">
        <v>219</v>
      </c>
      <c r="C109" s="201" t="s">
        <v>557</v>
      </c>
      <c r="D109" s="189" t="s">
        <v>17</v>
      </c>
      <c r="E109" s="212">
        <v>46022</v>
      </c>
      <c r="F109" s="212" t="s">
        <v>17</v>
      </c>
      <c r="G109" s="212">
        <v>46021</v>
      </c>
      <c r="H109" s="189" t="s">
        <v>17</v>
      </c>
      <c r="I109" s="212" t="s">
        <v>17</v>
      </c>
      <c r="J109" s="212" t="s">
        <v>17</v>
      </c>
      <c r="K109" s="98"/>
      <c r="L109" s="99"/>
      <c r="M109" s="100"/>
      <c r="N109" s="101"/>
      <c r="O109" s="102"/>
      <c r="P109" s="103"/>
    </row>
    <row r="110" spans="1:16" ht="18.75">
      <c r="A110" s="248" t="s">
        <v>66</v>
      </c>
      <c r="B110" s="355" t="s">
        <v>220</v>
      </c>
      <c r="C110" s="355" t="s">
        <v>558</v>
      </c>
      <c r="D110" s="257">
        <v>45658</v>
      </c>
      <c r="E110" s="257">
        <v>46022</v>
      </c>
      <c r="F110" s="257">
        <v>45658</v>
      </c>
      <c r="G110" s="257">
        <v>46022</v>
      </c>
      <c r="H110" s="356" t="s">
        <v>221</v>
      </c>
      <c r="I110" s="245" t="s">
        <v>358</v>
      </c>
      <c r="J110" s="257" t="s">
        <v>359</v>
      </c>
      <c r="K110" s="74"/>
      <c r="L110" s="74"/>
      <c r="M110" s="74"/>
      <c r="N110" s="74"/>
      <c r="O110" s="78"/>
      <c r="P110" s="96"/>
    </row>
    <row r="111" spans="1:16" ht="18.75">
      <c r="A111" s="266"/>
      <c r="B111" s="273"/>
      <c r="C111" s="273"/>
      <c r="D111" s="301"/>
      <c r="E111" s="301"/>
      <c r="F111" s="301"/>
      <c r="G111" s="301"/>
      <c r="H111" s="357"/>
      <c r="I111" s="244"/>
      <c r="J111" s="258"/>
      <c r="K111" s="81"/>
      <c r="L111" s="82"/>
      <c r="M111" s="83"/>
      <c r="N111" s="84"/>
      <c r="O111" s="85"/>
      <c r="P111" s="95"/>
    </row>
    <row r="112" spans="1:16" ht="18.75">
      <c r="A112" s="266"/>
      <c r="B112" s="273"/>
      <c r="C112" s="273"/>
      <c r="D112" s="301"/>
      <c r="E112" s="301"/>
      <c r="F112" s="301"/>
      <c r="G112" s="301"/>
      <c r="H112" s="357"/>
      <c r="I112" s="244"/>
      <c r="J112" s="258"/>
      <c r="K112" s="81"/>
      <c r="L112" s="82"/>
      <c r="M112" s="83"/>
      <c r="N112" s="84"/>
      <c r="O112" s="85"/>
      <c r="P112" s="95"/>
    </row>
    <row r="113" spans="1:16" ht="18.75">
      <c r="A113" s="266"/>
      <c r="B113" s="273"/>
      <c r="C113" s="273"/>
      <c r="D113" s="301"/>
      <c r="E113" s="301"/>
      <c r="F113" s="301"/>
      <c r="G113" s="301"/>
      <c r="H113" s="357"/>
      <c r="I113" s="244"/>
      <c r="J113" s="258"/>
      <c r="K113" s="81"/>
      <c r="L113" s="82"/>
      <c r="M113" s="83"/>
      <c r="N113" s="84"/>
      <c r="O113" s="115"/>
      <c r="P113" s="95"/>
    </row>
    <row r="114" spans="1:16" ht="105" customHeight="1">
      <c r="A114" s="249"/>
      <c r="B114" s="273"/>
      <c r="C114" s="273"/>
      <c r="D114" s="301"/>
      <c r="E114" s="301"/>
      <c r="F114" s="301"/>
      <c r="G114" s="301"/>
      <c r="H114" s="357"/>
      <c r="I114" s="244"/>
      <c r="J114" s="259"/>
      <c r="K114" s="81"/>
      <c r="L114" s="82"/>
      <c r="M114" s="83"/>
      <c r="N114" s="84"/>
      <c r="O114" s="85"/>
      <c r="P114" s="95"/>
    </row>
    <row r="115" spans="1:16" ht="112.5">
      <c r="A115" s="168"/>
      <c r="B115" s="201" t="s">
        <v>222</v>
      </c>
      <c r="C115" s="194" t="s">
        <v>559</v>
      </c>
      <c r="D115" s="189" t="s">
        <v>17</v>
      </c>
      <c r="E115" s="212">
        <v>46022</v>
      </c>
      <c r="F115" s="212" t="s">
        <v>17</v>
      </c>
      <c r="G115" s="212">
        <v>46022</v>
      </c>
      <c r="H115" s="189" t="s">
        <v>17</v>
      </c>
      <c r="I115" s="212" t="s">
        <v>17</v>
      </c>
      <c r="J115" s="212" t="s">
        <v>17</v>
      </c>
      <c r="K115" s="81"/>
      <c r="L115" s="82"/>
      <c r="M115" s="83"/>
      <c r="N115" s="84"/>
      <c r="O115" s="85"/>
      <c r="P115" s="95"/>
    </row>
    <row r="116" spans="1:16" ht="18.75" customHeight="1">
      <c r="A116" s="276" t="s">
        <v>223</v>
      </c>
      <c r="B116" s="277"/>
      <c r="C116" s="277"/>
      <c r="D116" s="277"/>
      <c r="E116" s="277"/>
      <c r="F116" s="277"/>
      <c r="G116" s="277"/>
      <c r="H116" s="277"/>
      <c r="I116" s="277"/>
      <c r="J116" s="278"/>
      <c r="K116" s="74"/>
      <c r="L116" s="74"/>
      <c r="M116" s="74"/>
      <c r="N116" s="74"/>
      <c r="O116" s="78"/>
      <c r="P116" s="96"/>
    </row>
    <row r="117" spans="1:16" ht="11.25" customHeight="1">
      <c r="A117" s="279"/>
      <c r="B117" s="280"/>
      <c r="C117" s="280"/>
      <c r="D117" s="280"/>
      <c r="E117" s="280"/>
      <c r="F117" s="280"/>
      <c r="G117" s="280"/>
      <c r="H117" s="280"/>
      <c r="I117" s="280"/>
      <c r="J117" s="281"/>
      <c r="K117" s="81"/>
      <c r="L117" s="99"/>
      <c r="M117" s="100"/>
      <c r="N117" s="84"/>
      <c r="O117" s="85"/>
      <c r="P117" s="95"/>
    </row>
    <row r="118" spans="1:16" ht="0.75" hidden="1" customHeight="1">
      <c r="A118" s="279"/>
      <c r="B118" s="280"/>
      <c r="C118" s="280"/>
      <c r="D118" s="280"/>
      <c r="E118" s="280"/>
      <c r="F118" s="280"/>
      <c r="G118" s="280"/>
      <c r="H118" s="280"/>
      <c r="I118" s="280"/>
      <c r="J118" s="281"/>
      <c r="K118" s="81"/>
      <c r="L118" s="99"/>
      <c r="M118" s="100"/>
      <c r="N118" s="84"/>
      <c r="O118" s="85"/>
      <c r="P118" s="95"/>
    </row>
    <row r="119" spans="1:16" ht="18.75" hidden="1">
      <c r="A119" s="279"/>
      <c r="B119" s="280"/>
      <c r="C119" s="280"/>
      <c r="D119" s="280"/>
      <c r="E119" s="280"/>
      <c r="F119" s="280"/>
      <c r="G119" s="280"/>
      <c r="H119" s="280"/>
      <c r="I119" s="280"/>
      <c r="J119" s="281"/>
      <c r="K119" s="81"/>
      <c r="L119" s="99"/>
      <c r="M119" s="100"/>
      <c r="N119" s="84"/>
      <c r="O119" s="85"/>
      <c r="P119" s="95"/>
    </row>
    <row r="120" spans="1:16" ht="31.5" hidden="1" customHeight="1">
      <c r="A120" s="282"/>
      <c r="B120" s="283"/>
      <c r="C120" s="283"/>
      <c r="D120" s="283"/>
      <c r="E120" s="283"/>
      <c r="F120" s="283"/>
      <c r="G120" s="283"/>
      <c r="H120" s="283"/>
      <c r="I120" s="283"/>
      <c r="J120" s="284"/>
      <c r="K120" s="81"/>
      <c r="L120" s="99"/>
      <c r="M120" s="100"/>
      <c r="N120" s="84"/>
      <c r="O120" s="85"/>
      <c r="P120" s="95"/>
    </row>
    <row r="121" spans="1:16" ht="18.75">
      <c r="A121" s="248" t="s">
        <v>137</v>
      </c>
      <c r="B121" s="349" t="s">
        <v>138</v>
      </c>
      <c r="C121" s="350" t="s">
        <v>139</v>
      </c>
      <c r="D121" s="301">
        <v>45658</v>
      </c>
      <c r="E121" s="301">
        <v>46022</v>
      </c>
      <c r="F121" s="301">
        <v>45658</v>
      </c>
      <c r="G121" s="301">
        <v>46022</v>
      </c>
      <c r="H121" s="351" t="s">
        <v>225</v>
      </c>
      <c r="I121" s="301" t="s">
        <v>318</v>
      </c>
      <c r="J121" s="257" t="s">
        <v>309</v>
      </c>
      <c r="K121" s="74"/>
      <c r="L121" s="74"/>
      <c r="M121" s="74"/>
      <c r="N121" s="74"/>
      <c r="O121" s="78"/>
      <c r="P121" s="96"/>
    </row>
    <row r="122" spans="1:16" ht="18.75">
      <c r="A122" s="266"/>
      <c r="B122" s="349"/>
      <c r="C122" s="350"/>
      <c r="D122" s="301"/>
      <c r="E122" s="301"/>
      <c r="F122" s="301"/>
      <c r="G122" s="301"/>
      <c r="H122" s="351"/>
      <c r="I122" s="301"/>
      <c r="J122" s="258"/>
      <c r="K122" s="81"/>
      <c r="L122" s="82"/>
      <c r="M122" s="83"/>
      <c r="N122" s="84"/>
      <c r="O122" s="85"/>
      <c r="P122" s="95"/>
    </row>
    <row r="123" spans="1:16" ht="18.75">
      <c r="A123" s="266"/>
      <c r="B123" s="349"/>
      <c r="C123" s="350"/>
      <c r="D123" s="301"/>
      <c r="E123" s="301"/>
      <c r="F123" s="301"/>
      <c r="G123" s="301"/>
      <c r="H123" s="351"/>
      <c r="I123" s="301"/>
      <c r="J123" s="258"/>
      <c r="K123" s="81"/>
      <c r="L123" s="82"/>
      <c r="M123" s="83"/>
      <c r="N123" s="84"/>
      <c r="O123" s="85"/>
      <c r="P123" s="95"/>
    </row>
    <row r="124" spans="1:16" ht="18.75">
      <c r="A124" s="266"/>
      <c r="B124" s="349"/>
      <c r="C124" s="350"/>
      <c r="D124" s="301"/>
      <c r="E124" s="301"/>
      <c r="F124" s="301"/>
      <c r="G124" s="301"/>
      <c r="H124" s="351"/>
      <c r="I124" s="301"/>
      <c r="J124" s="258"/>
      <c r="K124" s="81"/>
      <c r="L124" s="82"/>
      <c r="M124" s="83"/>
      <c r="N124" s="84"/>
      <c r="O124" s="85"/>
      <c r="P124" s="95"/>
    </row>
    <row r="125" spans="1:16" ht="84" customHeight="1">
      <c r="A125" s="249"/>
      <c r="B125" s="349"/>
      <c r="C125" s="350"/>
      <c r="D125" s="301"/>
      <c r="E125" s="301"/>
      <c r="F125" s="301"/>
      <c r="G125" s="301"/>
      <c r="H125" s="351"/>
      <c r="I125" s="301"/>
      <c r="J125" s="259"/>
      <c r="K125" s="81"/>
      <c r="L125" s="82"/>
      <c r="M125" s="83"/>
      <c r="N125" s="84"/>
      <c r="O125" s="85"/>
      <c r="P125" s="95"/>
    </row>
    <row r="126" spans="1:16" ht="18.75">
      <c r="A126" s="248" t="s">
        <v>67</v>
      </c>
      <c r="B126" s="352" t="s">
        <v>140</v>
      </c>
      <c r="C126" s="353" t="s">
        <v>139</v>
      </c>
      <c r="D126" s="267">
        <v>45658</v>
      </c>
      <c r="E126" s="267">
        <v>46022</v>
      </c>
      <c r="F126" s="267">
        <v>45658</v>
      </c>
      <c r="G126" s="267">
        <v>46022</v>
      </c>
      <c r="H126" s="354" t="s">
        <v>226</v>
      </c>
      <c r="I126" s="267" t="s">
        <v>371</v>
      </c>
      <c r="J126" s="254" t="s">
        <v>309</v>
      </c>
      <c r="K126" s="74"/>
      <c r="L126" s="74"/>
      <c r="M126" s="74"/>
      <c r="N126" s="74"/>
      <c r="O126" s="78"/>
      <c r="P126" s="96"/>
    </row>
    <row r="127" spans="1:16" ht="18.75">
      <c r="A127" s="266"/>
      <c r="B127" s="352"/>
      <c r="C127" s="353"/>
      <c r="D127" s="267"/>
      <c r="E127" s="267"/>
      <c r="F127" s="267"/>
      <c r="G127" s="267"/>
      <c r="H127" s="354"/>
      <c r="I127" s="267"/>
      <c r="J127" s="256"/>
      <c r="K127" s="81"/>
      <c r="L127" s="82"/>
      <c r="M127" s="83"/>
      <c r="N127" s="84"/>
      <c r="O127" s="85"/>
      <c r="P127" s="95"/>
    </row>
    <row r="128" spans="1:16" ht="18.75">
      <c r="A128" s="266"/>
      <c r="B128" s="352"/>
      <c r="C128" s="353"/>
      <c r="D128" s="267"/>
      <c r="E128" s="267"/>
      <c r="F128" s="267"/>
      <c r="G128" s="267"/>
      <c r="H128" s="354"/>
      <c r="I128" s="267"/>
      <c r="J128" s="256"/>
      <c r="K128" s="81"/>
      <c r="L128" s="82"/>
      <c r="M128" s="83"/>
      <c r="N128" s="84"/>
      <c r="O128" s="85"/>
      <c r="P128" s="95"/>
    </row>
    <row r="129" spans="1:16" ht="18.75">
      <c r="A129" s="266"/>
      <c r="B129" s="352"/>
      <c r="C129" s="353"/>
      <c r="D129" s="267"/>
      <c r="E129" s="267"/>
      <c r="F129" s="267"/>
      <c r="G129" s="267"/>
      <c r="H129" s="354"/>
      <c r="I129" s="267"/>
      <c r="J129" s="256"/>
      <c r="K129" s="81"/>
      <c r="L129" s="82"/>
      <c r="M129" s="83"/>
      <c r="N129" s="84"/>
      <c r="O129" s="85"/>
      <c r="P129" s="95"/>
    </row>
    <row r="130" spans="1:16" ht="93.75" customHeight="1">
      <c r="A130" s="249"/>
      <c r="B130" s="352"/>
      <c r="C130" s="353"/>
      <c r="D130" s="267"/>
      <c r="E130" s="267"/>
      <c r="F130" s="267"/>
      <c r="G130" s="267"/>
      <c r="H130" s="354"/>
      <c r="I130" s="267"/>
      <c r="J130" s="255"/>
      <c r="K130" s="81"/>
      <c r="L130" s="82"/>
      <c r="M130" s="83"/>
      <c r="N130" s="84"/>
      <c r="O130" s="85"/>
      <c r="P130" s="95"/>
    </row>
    <row r="131" spans="1:16" ht="376.5" customHeight="1">
      <c r="A131" s="168"/>
      <c r="B131" s="153" t="s">
        <v>387</v>
      </c>
      <c r="C131" s="200" t="s">
        <v>139</v>
      </c>
      <c r="D131" s="193" t="s">
        <v>17</v>
      </c>
      <c r="E131" s="193">
        <v>46022</v>
      </c>
      <c r="F131" s="193" t="s">
        <v>17</v>
      </c>
      <c r="G131" s="193" t="s">
        <v>370</v>
      </c>
      <c r="H131" s="200" t="s">
        <v>17</v>
      </c>
      <c r="I131" s="193" t="s">
        <v>17</v>
      </c>
      <c r="J131" s="193" t="s">
        <v>17</v>
      </c>
      <c r="K131" s="81"/>
      <c r="L131" s="82"/>
      <c r="M131" s="83"/>
      <c r="N131" s="84"/>
      <c r="O131" s="85"/>
      <c r="P131" s="95"/>
    </row>
    <row r="132" spans="1:16" ht="18.75">
      <c r="A132" s="248" t="s">
        <v>141</v>
      </c>
      <c r="B132" s="349" t="s">
        <v>142</v>
      </c>
      <c r="C132" s="350" t="s">
        <v>227</v>
      </c>
      <c r="D132" s="301">
        <v>45658</v>
      </c>
      <c r="E132" s="301">
        <v>46022</v>
      </c>
      <c r="F132" s="301">
        <v>45658</v>
      </c>
      <c r="G132" s="301">
        <v>46022</v>
      </c>
      <c r="H132" s="351" t="s">
        <v>225</v>
      </c>
      <c r="I132" s="301" t="s">
        <v>318</v>
      </c>
      <c r="J132" s="257" t="s">
        <v>309</v>
      </c>
      <c r="K132" s="74"/>
      <c r="L132" s="74"/>
      <c r="M132" s="74"/>
      <c r="N132" s="74"/>
      <c r="O132" s="78"/>
      <c r="P132" s="96"/>
    </row>
    <row r="133" spans="1:16" ht="18.75">
      <c r="A133" s="266"/>
      <c r="B133" s="349"/>
      <c r="C133" s="350"/>
      <c r="D133" s="301"/>
      <c r="E133" s="301"/>
      <c r="F133" s="301"/>
      <c r="G133" s="301"/>
      <c r="H133" s="351"/>
      <c r="I133" s="301"/>
      <c r="J133" s="258"/>
      <c r="K133" s="81"/>
      <c r="L133" s="82"/>
      <c r="M133" s="83"/>
      <c r="N133" s="84"/>
      <c r="O133" s="85"/>
      <c r="P133" s="95"/>
    </row>
    <row r="134" spans="1:16" ht="18.75">
      <c r="A134" s="266"/>
      <c r="B134" s="349"/>
      <c r="C134" s="350"/>
      <c r="D134" s="301"/>
      <c r="E134" s="301"/>
      <c r="F134" s="301"/>
      <c r="G134" s="301"/>
      <c r="H134" s="351"/>
      <c r="I134" s="301"/>
      <c r="J134" s="258"/>
      <c r="K134" s="81"/>
      <c r="L134" s="82"/>
      <c r="M134" s="83"/>
      <c r="N134" s="84"/>
      <c r="O134" s="85"/>
      <c r="P134" s="95"/>
    </row>
    <row r="135" spans="1:16" ht="18.75">
      <c r="A135" s="266"/>
      <c r="B135" s="349"/>
      <c r="C135" s="350"/>
      <c r="D135" s="301"/>
      <c r="E135" s="301"/>
      <c r="F135" s="301"/>
      <c r="G135" s="301"/>
      <c r="H135" s="351"/>
      <c r="I135" s="301"/>
      <c r="J135" s="258"/>
      <c r="K135" s="81"/>
      <c r="L135" s="82"/>
      <c r="M135" s="83"/>
      <c r="N135" s="84"/>
      <c r="O135" s="85"/>
      <c r="P135" s="95"/>
    </row>
    <row r="136" spans="1:16" ht="18.75">
      <c r="A136" s="249"/>
      <c r="B136" s="349"/>
      <c r="C136" s="350"/>
      <c r="D136" s="301"/>
      <c r="E136" s="301"/>
      <c r="F136" s="301"/>
      <c r="G136" s="301"/>
      <c r="H136" s="351"/>
      <c r="I136" s="301"/>
      <c r="J136" s="259"/>
      <c r="K136" s="81"/>
      <c r="L136" s="82"/>
      <c r="M136" s="83"/>
      <c r="N136" s="84"/>
      <c r="O136" s="85"/>
      <c r="P136" s="95"/>
    </row>
    <row r="137" spans="1:16" ht="18.75">
      <c r="A137" s="248" t="s">
        <v>68</v>
      </c>
      <c r="B137" s="298" t="s">
        <v>143</v>
      </c>
      <c r="C137" s="295" t="s">
        <v>139</v>
      </c>
      <c r="D137" s="254">
        <v>45658</v>
      </c>
      <c r="E137" s="254">
        <v>46022</v>
      </c>
      <c r="F137" s="254">
        <v>45658</v>
      </c>
      <c r="G137" s="254">
        <v>46022</v>
      </c>
      <c r="H137" s="292" t="s">
        <v>228</v>
      </c>
      <c r="I137" s="254" t="s">
        <v>319</v>
      </c>
      <c r="J137" s="190"/>
      <c r="K137" s="74"/>
      <c r="L137" s="74"/>
      <c r="M137" s="74"/>
      <c r="N137" s="74"/>
      <c r="O137" s="78"/>
      <c r="P137" s="96"/>
    </row>
    <row r="138" spans="1:16" ht="18.75">
      <c r="A138" s="266"/>
      <c r="B138" s="299"/>
      <c r="C138" s="296"/>
      <c r="D138" s="256"/>
      <c r="E138" s="256"/>
      <c r="F138" s="256"/>
      <c r="G138" s="256"/>
      <c r="H138" s="293"/>
      <c r="I138" s="256"/>
      <c r="J138" s="192"/>
      <c r="K138" s="98"/>
      <c r="L138" s="99"/>
      <c r="M138" s="100"/>
      <c r="N138" s="101"/>
      <c r="O138" s="102"/>
      <c r="P138" s="95"/>
    </row>
    <row r="139" spans="1:16" ht="18.75">
      <c r="A139" s="266"/>
      <c r="B139" s="299"/>
      <c r="C139" s="296"/>
      <c r="D139" s="256"/>
      <c r="E139" s="256"/>
      <c r="F139" s="256"/>
      <c r="G139" s="256"/>
      <c r="H139" s="293"/>
      <c r="I139" s="256"/>
      <c r="J139" s="192"/>
      <c r="K139" s="98"/>
      <c r="L139" s="99"/>
      <c r="M139" s="100"/>
      <c r="N139" s="101"/>
      <c r="O139" s="102"/>
      <c r="P139" s="95"/>
    </row>
    <row r="140" spans="1:16" ht="18.75">
      <c r="A140" s="266"/>
      <c r="B140" s="299"/>
      <c r="C140" s="296"/>
      <c r="D140" s="256"/>
      <c r="E140" s="256"/>
      <c r="F140" s="256"/>
      <c r="G140" s="256"/>
      <c r="H140" s="293"/>
      <c r="I140" s="256"/>
      <c r="J140" s="192" t="s">
        <v>309</v>
      </c>
      <c r="K140" s="98"/>
      <c r="L140" s="99"/>
      <c r="M140" s="100"/>
      <c r="N140" s="101"/>
      <c r="O140" s="102"/>
      <c r="P140" s="95"/>
    </row>
    <row r="141" spans="1:16" ht="125.25" customHeight="1">
      <c r="A141" s="249"/>
      <c r="B141" s="300"/>
      <c r="C141" s="297"/>
      <c r="D141" s="255"/>
      <c r="E141" s="255"/>
      <c r="F141" s="255"/>
      <c r="G141" s="255"/>
      <c r="H141" s="294"/>
      <c r="I141" s="255"/>
      <c r="J141" s="191"/>
      <c r="K141" s="98"/>
      <c r="L141" s="99"/>
      <c r="M141" s="100"/>
      <c r="N141" s="101"/>
      <c r="O141" s="102"/>
      <c r="P141" s="95"/>
    </row>
    <row r="142" spans="1:16" ht="120.75" customHeight="1">
      <c r="A142" s="168"/>
      <c r="B142" s="153" t="s">
        <v>388</v>
      </c>
      <c r="C142" s="200" t="s">
        <v>139</v>
      </c>
      <c r="D142" s="193" t="s">
        <v>17</v>
      </c>
      <c r="E142" s="186">
        <v>46022</v>
      </c>
      <c r="F142" s="186" t="s">
        <v>17</v>
      </c>
      <c r="G142" s="186">
        <v>45994</v>
      </c>
      <c r="H142" s="200" t="s">
        <v>17</v>
      </c>
      <c r="I142" s="186" t="s">
        <v>17</v>
      </c>
      <c r="J142" s="186" t="s">
        <v>17</v>
      </c>
      <c r="K142" s="81"/>
      <c r="L142" s="82"/>
      <c r="M142" s="83"/>
      <c r="N142" s="84"/>
      <c r="O142" s="85"/>
      <c r="P142" s="95"/>
    </row>
    <row r="143" spans="1:16" ht="18.75">
      <c r="A143" s="248" t="s">
        <v>144</v>
      </c>
      <c r="B143" s="340" t="s">
        <v>113</v>
      </c>
      <c r="C143" s="289" t="s">
        <v>229</v>
      </c>
      <c r="D143" s="257">
        <v>45658</v>
      </c>
      <c r="E143" s="257">
        <v>46022</v>
      </c>
      <c r="F143" s="257">
        <v>45658</v>
      </c>
      <c r="G143" s="257">
        <v>46022</v>
      </c>
      <c r="H143" s="343" t="s">
        <v>225</v>
      </c>
      <c r="I143" s="257" t="s">
        <v>318</v>
      </c>
      <c r="J143" s="257" t="s">
        <v>309</v>
      </c>
      <c r="K143" s="74"/>
      <c r="L143" s="74"/>
      <c r="M143" s="74"/>
      <c r="N143" s="74"/>
      <c r="O143" s="78"/>
      <c r="P143" s="96"/>
    </row>
    <row r="144" spans="1:16" ht="18.75">
      <c r="A144" s="266"/>
      <c r="B144" s="341"/>
      <c r="C144" s="290"/>
      <c r="D144" s="258"/>
      <c r="E144" s="258"/>
      <c r="F144" s="258"/>
      <c r="G144" s="258"/>
      <c r="H144" s="344"/>
      <c r="I144" s="258"/>
      <c r="J144" s="258"/>
      <c r="K144" s="81"/>
      <c r="L144" s="82"/>
      <c r="M144" s="83"/>
      <c r="N144" s="84"/>
      <c r="O144" s="85"/>
      <c r="P144" s="95"/>
    </row>
    <row r="145" spans="1:16" ht="18.75">
      <c r="A145" s="266"/>
      <c r="B145" s="341"/>
      <c r="C145" s="290"/>
      <c r="D145" s="258"/>
      <c r="E145" s="258"/>
      <c r="F145" s="258"/>
      <c r="G145" s="258"/>
      <c r="H145" s="344"/>
      <c r="I145" s="258"/>
      <c r="J145" s="258"/>
      <c r="K145" s="81"/>
      <c r="L145" s="82"/>
      <c r="M145" s="83"/>
      <c r="N145" s="84"/>
      <c r="O145" s="85"/>
      <c r="P145" s="95"/>
    </row>
    <row r="146" spans="1:16" ht="18.75">
      <c r="A146" s="266"/>
      <c r="B146" s="341"/>
      <c r="C146" s="290"/>
      <c r="D146" s="258"/>
      <c r="E146" s="258"/>
      <c r="F146" s="258"/>
      <c r="G146" s="258"/>
      <c r="H146" s="344"/>
      <c r="I146" s="258"/>
      <c r="J146" s="258"/>
      <c r="K146" s="81"/>
      <c r="L146" s="82"/>
      <c r="M146" s="83"/>
      <c r="N146" s="84"/>
      <c r="O146" s="85"/>
      <c r="P146" s="95"/>
    </row>
    <row r="147" spans="1:16" ht="18.75">
      <c r="A147" s="249"/>
      <c r="B147" s="342"/>
      <c r="C147" s="291"/>
      <c r="D147" s="259"/>
      <c r="E147" s="259"/>
      <c r="F147" s="259"/>
      <c r="G147" s="259"/>
      <c r="H147" s="345"/>
      <c r="I147" s="259"/>
      <c r="J147" s="259"/>
      <c r="K147" s="81"/>
      <c r="L147" s="82"/>
      <c r="M147" s="83"/>
      <c r="N147" s="84"/>
      <c r="O147" s="85"/>
      <c r="P147" s="95"/>
    </row>
    <row r="148" spans="1:16" ht="18.75">
      <c r="A148" s="248" t="s">
        <v>69</v>
      </c>
      <c r="B148" s="298" t="s">
        <v>145</v>
      </c>
      <c r="C148" s="295" t="s">
        <v>146</v>
      </c>
      <c r="D148" s="254">
        <v>45658</v>
      </c>
      <c r="E148" s="254">
        <v>46022</v>
      </c>
      <c r="F148" s="254">
        <v>45658</v>
      </c>
      <c r="G148" s="254">
        <v>46022</v>
      </c>
      <c r="H148" s="295" t="s">
        <v>230</v>
      </c>
      <c r="I148" s="254" t="s">
        <v>468</v>
      </c>
      <c r="J148" s="254" t="s">
        <v>309</v>
      </c>
      <c r="K148" s="74"/>
      <c r="L148" s="74"/>
      <c r="M148" s="74"/>
      <c r="N148" s="74"/>
      <c r="O148" s="78"/>
      <c r="P148" s="96"/>
    </row>
    <row r="149" spans="1:16" ht="18.75">
      <c r="A149" s="266"/>
      <c r="B149" s="299"/>
      <c r="C149" s="296"/>
      <c r="D149" s="256"/>
      <c r="E149" s="256"/>
      <c r="F149" s="256"/>
      <c r="G149" s="256"/>
      <c r="H149" s="296"/>
      <c r="I149" s="256"/>
      <c r="J149" s="256"/>
      <c r="K149" s="81"/>
      <c r="L149" s="82"/>
      <c r="M149" s="83"/>
      <c r="N149" s="84"/>
      <c r="O149" s="85"/>
      <c r="P149" s="95"/>
    </row>
    <row r="150" spans="1:16" ht="18.75">
      <c r="A150" s="266"/>
      <c r="B150" s="299"/>
      <c r="C150" s="296"/>
      <c r="D150" s="256"/>
      <c r="E150" s="256"/>
      <c r="F150" s="256"/>
      <c r="G150" s="256"/>
      <c r="H150" s="296"/>
      <c r="I150" s="256"/>
      <c r="J150" s="256"/>
      <c r="K150" s="81"/>
      <c r="L150" s="82"/>
      <c r="M150" s="83"/>
      <c r="N150" s="84"/>
      <c r="O150" s="85"/>
      <c r="P150" s="95"/>
    </row>
    <row r="151" spans="1:16" ht="69" customHeight="1">
      <c r="A151" s="266"/>
      <c r="B151" s="299"/>
      <c r="C151" s="296"/>
      <c r="D151" s="256"/>
      <c r="E151" s="256"/>
      <c r="F151" s="256"/>
      <c r="G151" s="256"/>
      <c r="H151" s="296"/>
      <c r="I151" s="256"/>
      <c r="J151" s="256"/>
      <c r="K151" s="81"/>
      <c r="L151" s="82"/>
      <c r="M151" s="83"/>
      <c r="N151" s="84"/>
      <c r="O151" s="85"/>
      <c r="P151" s="95"/>
    </row>
    <row r="152" spans="1:16" ht="54.75" customHeight="1">
      <c r="A152" s="249"/>
      <c r="B152" s="300"/>
      <c r="C152" s="297"/>
      <c r="D152" s="255"/>
      <c r="E152" s="255"/>
      <c r="F152" s="255"/>
      <c r="G152" s="255"/>
      <c r="H152" s="297"/>
      <c r="I152" s="255"/>
      <c r="J152" s="255"/>
      <c r="K152" s="81"/>
      <c r="L152" s="82"/>
      <c r="M152" s="83"/>
      <c r="N152" s="84"/>
      <c r="O152" s="85"/>
      <c r="P152" s="95"/>
    </row>
    <row r="153" spans="1:16" ht="147.75" customHeight="1">
      <c r="A153" s="168"/>
      <c r="B153" s="153" t="s">
        <v>231</v>
      </c>
      <c r="C153" s="200" t="s">
        <v>146</v>
      </c>
      <c r="D153" s="193" t="s">
        <v>17</v>
      </c>
      <c r="E153" s="193">
        <v>46022</v>
      </c>
      <c r="F153" s="193" t="s">
        <v>17</v>
      </c>
      <c r="G153" s="193" t="s">
        <v>320</v>
      </c>
      <c r="H153" s="200" t="s">
        <v>17</v>
      </c>
      <c r="I153" s="193" t="s">
        <v>17</v>
      </c>
      <c r="J153" s="193" t="s">
        <v>17</v>
      </c>
      <c r="K153" s="81"/>
      <c r="L153" s="82"/>
      <c r="M153" s="83"/>
      <c r="N153" s="84"/>
      <c r="O153" s="85"/>
      <c r="P153" s="95"/>
    </row>
    <row r="154" spans="1:16" ht="18.75">
      <c r="A154" s="248" t="s">
        <v>70</v>
      </c>
      <c r="B154" s="298" t="s">
        <v>147</v>
      </c>
      <c r="C154" s="295" t="s">
        <v>146</v>
      </c>
      <c r="D154" s="254">
        <v>45658</v>
      </c>
      <c r="E154" s="254">
        <v>46022</v>
      </c>
      <c r="F154" s="254">
        <v>45658</v>
      </c>
      <c r="G154" s="254">
        <v>46022</v>
      </c>
      <c r="H154" s="295" t="s">
        <v>224</v>
      </c>
      <c r="I154" s="254" t="s">
        <v>321</v>
      </c>
      <c r="J154" s="254" t="s">
        <v>309</v>
      </c>
      <c r="K154" s="74"/>
      <c r="L154" s="74"/>
      <c r="M154" s="74"/>
      <c r="N154" s="74"/>
      <c r="O154" s="78"/>
      <c r="P154" s="96"/>
    </row>
    <row r="155" spans="1:16" ht="18.75">
      <c r="A155" s="266"/>
      <c r="B155" s="299"/>
      <c r="C155" s="296"/>
      <c r="D155" s="256"/>
      <c r="E155" s="256"/>
      <c r="F155" s="256"/>
      <c r="G155" s="256"/>
      <c r="H155" s="296"/>
      <c r="I155" s="256"/>
      <c r="J155" s="256"/>
      <c r="K155" s="81"/>
      <c r="L155" s="82"/>
      <c r="M155" s="83"/>
      <c r="N155" s="84"/>
      <c r="O155" s="85"/>
      <c r="P155" s="95"/>
    </row>
    <row r="156" spans="1:16" ht="18.75">
      <c r="A156" s="266"/>
      <c r="B156" s="299"/>
      <c r="C156" s="296"/>
      <c r="D156" s="256"/>
      <c r="E156" s="256"/>
      <c r="F156" s="256"/>
      <c r="G156" s="256"/>
      <c r="H156" s="296"/>
      <c r="I156" s="256"/>
      <c r="J156" s="256"/>
      <c r="K156" s="81"/>
      <c r="L156" s="82"/>
      <c r="M156" s="83"/>
      <c r="N156" s="84"/>
      <c r="O156" s="85"/>
      <c r="P156" s="95"/>
    </row>
    <row r="157" spans="1:16" ht="18.75">
      <c r="A157" s="266"/>
      <c r="B157" s="299"/>
      <c r="C157" s="296"/>
      <c r="D157" s="256"/>
      <c r="E157" s="256"/>
      <c r="F157" s="256"/>
      <c r="G157" s="256"/>
      <c r="H157" s="296"/>
      <c r="I157" s="256"/>
      <c r="J157" s="256"/>
      <c r="K157" s="81"/>
      <c r="L157" s="82"/>
      <c r="M157" s="83"/>
      <c r="N157" s="84"/>
      <c r="O157" s="85"/>
      <c r="P157" s="95"/>
    </row>
    <row r="158" spans="1:16" ht="95.25" customHeight="1">
      <c r="A158" s="249"/>
      <c r="B158" s="300"/>
      <c r="C158" s="297"/>
      <c r="D158" s="255"/>
      <c r="E158" s="255"/>
      <c r="F158" s="255"/>
      <c r="G158" s="255"/>
      <c r="H158" s="297"/>
      <c r="I158" s="255"/>
      <c r="J158" s="255"/>
      <c r="K158" s="81"/>
      <c r="L158" s="82"/>
      <c r="M158" s="83"/>
      <c r="N158" s="84"/>
      <c r="O158" s="85"/>
      <c r="P158" s="95"/>
    </row>
    <row r="159" spans="1:16" ht="272.25" customHeight="1">
      <c r="A159" s="168"/>
      <c r="B159" s="199" t="s">
        <v>562</v>
      </c>
      <c r="C159" s="200" t="s">
        <v>146</v>
      </c>
      <c r="D159" s="193" t="s">
        <v>17</v>
      </c>
      <c r="E159" s="193">
        <v>46022</v>
      </c>
      <c r="F159" s="193" t="s">
        <v>17</v>
      </c>
      <c r="G159" s="193" t="s">
        <v>322</v>
      </c>
      <c r="H159" s="200" t="s">
        <v>17</v>
      </c>
      <c r="I159" s="193" t="s">
        <v>17</v>
      </c>
      <c r="J159" s="193" t="s">
        <v>17</v>
      </c>
      <c r="K159" s="81"/>
      <c r="L159" s="82"/>
      <c r="M159" s="83"/>
      <c r="N159" s="84"/>
      <c r="O159" s="85"/>
      <c r="P159" s="95"/>
    </row>
    <row r="160" spans="1:16" ht="18.75">
      <c r="A160" s="248" t="s">
        <v>71</v>
      </c>
      <c r="B160" s="298" t="s">
        <v>148</v>
      </c>
      <c r="C160" s="295" t="s">
        <v>128</v>
      </c>
      <c r="D160" s="254">
        <v>45658</v>
      </c>
      <c r="E160" s="254">
        <v>46022</v>
      </c>
      <c r="F160" s="254">
        <v>45658</v>
      </c>
      <c r="G160" s="254">
        <v>46022</v>
      </c>
      <c r="H160" s="295" t="s">
        <v>232</v>
      </c>
      <c r="I160" s="254" t="s">
        <v>324</v>
      </c>
      <c r="J160" s="254" t="s">
        <v>309</v>
      </c>
      <c r="K160" s="74"/>
      <c r="L160" s="74"/>
      <c r="M160" s="74"/>
      <c r="N160" s="74"/>
      <c r="O160" s="78"/>
      <c r="P160" s="96"/>
    </row>
    <row r="161" spans="1:16" ht="18.75">
      <c r="A161" s="266"/>
      <c r="B161" s="299"/>
      <c r="C161" s="296"/>
      <c r="D161" s="256"/>
      <c r="E161" s="256"/>
      <c r="F161" s="256"/>
      <c r="G161" s="256"/>
      <c r="H161" s="296"/>
      <c r="I161" s="256"/>
      <c r="J161" s="256"/>
      <c r="K161" s="81"/>
      <c r="L161" s="82"/>
      <c r="M161" s="83"/>
      <c r="N161" s="84"/>
      <c r="O161" s="85"/>
      <c r="P161" s="95"/>
    </row>
    <row r="162" spans="1:16" ht="18.75">
      <c r="A162" s="266"/>
      <c r="B162" s="299"/>
      <c r="C162" s="296"/>
      <c r="D162" s="256"/>
      <c r="E162" s="256"/>
      <c r="F162" s="256"/>
      <c r="G162" s="256"/>
      <c r="H162" s="296"/>
      <c r="I162" s="256"/>
      <c r="J162" s="256"/>
      <c r="K162" s="81"/>
      <c r="L162" s="82"/>
      <c r="M162" s="83"/>
      <c r="N162" s="84"/>
      <c r="O162" s="85"/>
      <c r="P162" s="95"/>
    </row>
    <row r="163" spans="1:16" ht="18.75">
      <c r="A163" s="266"/>
      <c r="B163" s="299"/>
      <c r="C163" s="296"/>
      <c r="D163" s="256"/>
      <c r="E163" s="256"/>
      <c r="F163" s="256"/>
      <c r="G163" s="256"/>
      <c r="H163" s="296"/>
      <c r="I163" s="256"/>
      <c r="J163" s="256"/>
      <c r="K163" s="81"/>
      <c r="L163" s="82"/>
      <c r="M163" s="83"/>
      <c r="N163" s="84"/>
      <c r="O163" s="85"/>
      <c r="P163" s="95"/>
    </row>
    <row r="164" spans="1:16" ht="88.5" customHeight="1">
      <c r="A164" s="249"/>
      <c r="B164" s="300"/>
      <c r="C164" s="297"/>
      <c r="D164" s="255"/>
      <c r="E164" s="255"/>
      <c r="F164" s="255"/>
      <c r="G164" s="255"/>
      <c r="H164" s="297"/>
      <c r="I164" s="255"/>
      <c r="J164" s="255"/>
      <c r="K164" s="81"/>
      <c r="L164" s="82"/>
      <c r="M164" s="83"/>
      <c r="N164" s="84"/>
      <c r="O164" s="85"/>
      <c r="P164" s="95"/>
    </row>
    <row r="165" spans="1:16" ht="376.5" customHeight="1">
      <c r="A165" s="168"/>
      <c r="B165" s="199" t="s">
        <v>233</v>
      </c>
      <c r="C165" s="200" t="s">
        <v>128</v>
      </c>
      <c r="D165" s="193" t="s">
        <v>17</v>
      </c>
      <c r="E165" s="193">
        <v>46022</v>
      </c>
      <c r="F165" s="193" t="s">
        <v>17</v>
      </c>
      <c r="G165" s="193" t="s">
        <v>323</v>
      </c>
      <c r="H165" s="200" t="s">
        <v>17</v>
      </c>
      <c r="I165" s="193" t="s">
        <v>17</v>
      </c>
      <c r="J165" s="193" t="s">
        <v>17</v>
      </c>
      <c r="K165" s="81"/>
      <c r="L165" s="82"/>
      <c r="M165" s="83"/>
      <c r="N165" s="84"/>
      <c r="O165" s="85"/>
      <c r="P165" s="95"/>
    </row>
    <row r="166" spans="1:16" ht="18.75">
      <c r="A166" s="248" t="s">
        <v>149</v>
      </c>
      <c r="B166" s="340" t="s">
        <v>234</v>
      </c>
      <c r="C166" s="289" t="s">
        <v>389</v>
      </c>
      <c r="D166" s="257">
        <v>45658</v>
      </c>
      <c r="E166" s="257">
        <v>46022</v>
      </c>
      <c r="F166" s="257">
        <v>45658</v>
      </c>
      <c r="G166" s="257">
        <v>46022</v>
      </c>
      <c r="H166" s="289" t="s">
        <v>225</v>
      </c>
      <c r="I166" s="257" t="s">
        <v>330</v>
      </c>
      <c r="J166" s="257" t="s">
        <v>329</v>
      </c>
      <c r="K166" s="74"/>
      <c r="L166" s="74"/>
      <c r="M166" s="74"/>
      <c r="N166" s="74"/>
      <c r="O166" s="78"/>
      <c r="P166" s="96"/>
    </row>
    <row r="167" spans="1:16" ht="18.75">
      <c r="A167" s="266"/>
      <c r="B167" s="341"/>
      <c r="C167" s="290"/>
      <c r="D167" s="258"/>
      <c r="E167" s="258"/>
      <c r="F167" s="258"/>
      <c r="G167" s="258"/>
      <c r="H167" s="290"/>
      <c r="I167" s="258"/>
      <c r="J167" s="258"/>
      <c r="K167" s="81"/>
      <c r="L167" s="82"/>
      <c r="M167" s="83"/>
      <c r="N167" s="84"/>
      <c r="O167" s="85"/>
      <c r="P167" s="95"/>
    </row>
    <row r="168" spans="1:16" ht="18.75">
      <c r="A168" s="266"/>
      <c r="B168" s="341"/>
      <c r="C168" s="290"/>
      <c r="D168" s="258"/>
      <c r="E168" s="258"/>
      <c r="F168" s="258"/>
      <c r="G168" s="258"/>
      <c r="H168" s="290"/>
      <c r="I168" s="258"/>
      <c r="J168" s="258"/>
      <c r="K168" s="81"/>
      <c r="L168" s="82"/>
      <c r="M168" s="83"/>
      <c r="N168" s="84"/>
      <c r="O168" s="85"/>
      <c r="P168" s="95"/>
    </row>
    <row r="169" spans="1:16" ht="18.75">
      <c r="A169" s="266"/>
      <c r="B169" s="341"/>
      <c r="C169" s="290"/>
      <c r="D169" s="258"/>
      <c r="E169" s="258"/>
      <c r="F169" s="258"/>
      <c r="G169" s="258"/>
      <c r="H169" s="290"/>
      <c r="I169" s="258"/>
      <c r="J169" s="258"/>
      <c r="K169" s="81"/>
      <c r="L169" s="82"/>
      <c r="M169" s="83"/>
      <c r="N169" s="84"/>
      <c r="O169" s="85"/>
      <c r="P169" s="95"/>
    </row>
    <row r="170" spans="1:16" ht="18.75">
      <c r="A170" s="249"/>
      <c r="B170" s="342"/>
      <c r="C170" s="291"/>
      <c r="D170" s="259"/>
      <c r="E170" s="259"/>
      <c r="F170" s="259"/>
      <c r="G170" s="259"/>
      <c r="H170" s="291"/>
      <c r="I170" s="259"/>
      <c r="J170" s="259"/>
      <c r="K170" s="81"/>
      <c r="L170" s="82"/>
      <c r="M170" s="83"/>
      <c r="N170" s="84"/>
      <c r="O170" s="85"/>
      <c r="P170" s="95"/>
    </row>
    <row r="171" spans="1:16" ht="18.75">
      <c r="A171" s="248" t="s">
        <v>72</v>
      </c>
      <c r="B171" s="346" t="s">
        <v>235</v>
      </c>
      <c r="C171" s="295" t="s">
        <v>389</v>
      </c>
      <c r="D171" s="254">
        <v>45658</v>
      </c>
      <c r="E171" s="254">
        <v>46022</v>
      </c>
      <c r="F171" s="254">
        <v>45658</v>
      </c>
      <c r="G171" s="254">
        <v>46022</v>
      </c>
      <c r="H171" s="292" t="s">
        <v>236</v>
      </c>
      <c r="I171" s="254" t="s">
        <v>328</v>
      </c>
      <c r="J171" s="254" t="s">
        <v>329</v>
      </c>
      <c r="K171" s="74"/>
      <c r="L171" s="74"/>
      <c r="M171" s="74"/>
      <c r="N171" s="74"/>
      <c r="O171" s="78"/>
      <c r="P171" s="96"/>
    </row>
    <row r="172" spans="1:16" ht="18.75">
      <c r="A172" s="266"/>
      <c r="B172" s="347"/>
      <c r="C172" s="296"/>
      <c r="D172" s="256"/>
      <c r="E172" s="256"/>
      <c r="F172" s="256"/>
      <c r="G172" s="256"/>
      <c r="H172" s="293"/>
      <c r="I172" s="256"/>
      <c r="J172" s="256"/>
      <c r="K172" s="98"/>
      <c r="L172" s="99"/>
      <c r="M172" s="100"/>
      <c r="N172" s="101"/>
      <c r="O172" s="102"/>
      <c r="P172" s="95"/>
    </row>
    <row r="173" spans="1:16" ht="18.75">
      <c r="A173" s="266"/>
      <c r="B173" s="347"/>
      <c r="C173" s="296"/>
      <c r="D173" s="256"/>
      <c r="E173" s="256"/>
      <c r="F173" s="256"/>
      <c r="G173" s="256"/>
      <c r="H173" s="293"/>
      <c r="I173" s="256"/>
      <c r="J173" s="256"/>
      <c r="K173" s="81"/>
      <c r="L173" s="82"/>
      <c r="M173" s="83"/>
      <c r="N173" s="84"/>
      <c r="O173" s="85"/>
      <c r="P173" s="95"/>
    </row>
    <row r="174" spans="1:16" ht="18.75">
      <c r="A174" s="266"/>
      <c r="B174" s="347"/>
      <c r="C174" s="296"/>
      <c r="D174" s="256"/>
      <c r="E174" s="256"/>
      <c r="F174" s="256"/>
      <c r="G174" s="256"/>
      <c r="H174" s="293"/>
      <c r="I174" s="256"/>
      <c r="J174" s="256"/>
      <c r="K174" s="81"/>
      <c r="L174" s="82"/>
      <c r="M174" s="83"/>
      <c r="N174" s="84"/>
      <c r="O174" s="85"/>
      <c r="P174" s="95"/>
    </row>
    <row r="175" spans="1:16" ht="102.75" customHeight="1">
      <c r="A175" s="249"/>
      <c r="B175" s="348"/>
      <c r="C175" s="297"/>
      <c r="D175" s="255"/>
      <c r="E175" s="255"/>
      <c r="F175" s="255"/>
      <c r="G175" s="255"/>
      <c r="H175" s="294"/>
      <c r="I175" s="255"/>
      <c r="J175" s="255"/>
      <c r="K175" s="81"/>
      <c r="L175" s="82"/>
      <c r="M175" s="83"/>
      <c r="N175" s="84"/>
      <c r="O175" s="85"/>
      <c r="P175" s="95"/>
    </row>
    <row r="176" spans="1:16" ht="96" customHeight="1">
      <c r="A176" s="168"/>
      <c r="B176" s="153" t="s">
        <v>237</v>
      </c>
      <c r="C176" s="200" t="s">
        <v>389</v>
      </c>
      <c r="D176" s="193" t="s">
        <v>17</v>
      </c>
      <c r="E176" s="193">
        <v>46022</v>
      </c>
      <c r="F176" s="193" t="s">
        <v>17</v>
      </c>
      <c r="G176" s="193" t="s">
        <v>10</v>
      </c>
      <c r="H176" s="200" t="s">
        <v>17</v>
      </c>
      <c r="I176" s="193" t="s">
        <v>17</v>
      </c>
      <c r="J176" s="193" t="s">
        <v>17</v>
      </c>
      <c r="K176" s="81"/>
      <c r="L176" s="82"/>
      <c r="M176" s="83"/>
      <c r="N176" s="84"/>
      <c r="O176" s="85"/>
      <c r="P176" s="95"/>
    </row>
    <row r="177" spans="1:16" s="160" customFormat="1" ht="95.25" customHeight="1">
      <c r="A177" s="204"/>
      <c r="B177" s="317" t="s">
        <v>571</v>
      </c>
      <c r="C177" s="317"/>
      <c r="D177" s="317"/>
      <c r="E177" s="317"/>
      <c r="F177" s="317"/>
      <c r="G177" s="317"/>
      <c r="H177" s="317"/>
      <c r="I177" s="317"/>
      <c r="J177" s="318"/>
      <c r="K177" s="81"/>
      <c r="L177" s="82"/>
      <c r="M177" s="83"/>
      <c r="N177" s="84"/>
      <c r="O177" s="85"/>
      <c r="P177" s="95"/>
    </row>
    <row r="178" spans="1:16" ht="96" customHeight="1">
      <c r="A178" s="146"/>
      <c r="B178" s="203" t="s">
        <v>390</v>
      </c>
      <c r="C178" s="185" t="s">
        <v>325</v>
      </c>
      <c r="D178" s="186">
        <v>45658</v>
      </c>
      <c r="E178" s="186">
        <v>46022</v>
      </c>
      <c r="F178" s="186">
        <v>45658</v>
      </c>
      <c r="G178" s="186">
        <v>46022</v>
      </c>
      <c r="H178" s="185" t="s">
        <v>326</v>
      </c>
      <c r="I178" s="186" t="s">
        <v>469</v>
      </c>
      <c r="J178" s="186" t="s">
        <v>309</v>
      </c>
      <c r="K178" s="81"/>
      <c r="L178" s="82"/>
      <c r="M178" s="83"/>
      <c r="N178" s="84"/>
      <c r="O178" s="85"/>
      <c r="P178" s="95"/>
    </row>
    <row r="179" spans="1:16" ht="96" customHeight="1">
      <c r="A179" s="168"/>
      <c r="B179" s="153" t="s">
        <v>484</v>
      </c>
      <c r="C179" s="200" t="s">
        <v>325</v>
      </c>
      <c r="D179" s="193" t="s">
        <v>17</v>
      </c>
      <c r="E179" s="193">
        <v>46022</v>
      </c>
      <c r="F179" s="193" t="s">
        <v>17</v>
      </c>
      <c r="G179" s="193">
        <v>46002</v>
      </c>
      <c r="H179" s="200" t="s">
        <v>17</v>
      </c>
      <c r="I179" s="193" t="s">
        <v>17</v>
      </c>
      <c r="J179" s="193" t="s">
        <v>17</v>
      </c>
      <c r="K179" s="81"/>
      <c r="L179" s="82"/>
      <c r="M179" s="83"/>
      <c r="N179" s="84"/>
      <c r="O179" s="85"/>
      <c r="P179" s="95"/>
    </row>
    <row r="180" spans="1:16" ht="96" customHeight="1">
      <c r="A180" s="168"/>
      <c r="B180" s="153" t="s">
        <v>485</v>
      </c>
      <c r="C180" s="200" t="s">
        <v>325</v>
      </c>
      <c r="D180" s="193" t="s">
        <v>17</v>
      </c>
      <c r="E180" s="193">
        <v>46022</v>
      </c>
      <c r="F180" s="193" t="s">
        <v>17</v>
      </c>
      <c r="G180" s="193">
        <v>46013</v>
      </c>
      <c r="H180" s="200" t="s">
        <v>17</v>
      </c>
      <c r="I180" s="200" t="s">
        <v>17</v>
      </c>
      <c r="J180" s="200" t="s">
        <v>17</v>
      </c>
      <c r="K180" s="81"/>
      <c r="L180" s="82"/>
      <c r="M180" s="83"/>
      <c r="N180" s="84"/>
      <c r="O180" s="85"/>
      <c r="P180" s="95"/>
    </row>
    <row r="181" spans="1:16" ht="18.75">
      <c r="A181" s="248" t="s">
        <v>150</v>
      </c>
      <c r="B181" s="340" t="s">
        <v>151</v>
      </c>
      <c r="C181" s="337" t="s">
        <v>238</v>
      </c>
      <c r="D181" s="257">
        <v>45658</v>
      </c>
      <c r="E181" s="257">
        <v>46022</v>
      </c>
      <c r="F181" s="257">
        <v>45658</v>
      </c>
      <c r="G181" s="257">
        <v>46022</v>
      </c>
      <c r="H181" s="343" t="s">
        <v>225</v>
      </c>
      <c r="I181" s="257" t="s">
        <v>330</v>
      </c>
      <c r="J181" s="257" t="s">
        <v>486</v>
      </c>
      <c r="K181" s="74"/>
      <c r="L181" s="74"/>
      <c r="M181" s="74"/>
      <c r="N181" s="74"/>
      <c r="O181" s="78"/>
      <c r="P181" s="96"/>
    </row>
    <row r="182" spans="1:16" ht="18.75">
      <c r="A182" s="266"/>
      <c r="B182" s="341"/>
      <c r="C182" s="338"/>
      <c r="D182" s="258"/>
      <c r="E182" s="258"/>
      <c r="F182" s="258"/>
      <c r="G182" s="258"/>
      <c r="H182" s="344"/>
      <c r="I182" s="258"/>
      <c r="J182" s="258"/>
      <c r="K182" s="81"/>
      <c r="L182" s="82"/>
      <c r="M182" s="83"/>
      <c r="N182" s="84"/>
      <c r="O182" s="85"/>
      <c r="P182" s="95"/>
    </row>
    <row r="183" spans="1:16" ht="18.75">
      <c r="A183" s="266"/>
      <c r="B183" s="341"/>
      <c r="C183" s="338"/>
      <c r="D183" s="258"/>
      <c r="E183" s="258"/>
      <c r="F183" s="258"/>
      <c r="G183" s="258"/>
      <c r="H183" s="344"/>
      <c r="I183" s="258"/>
      <c r="J183" s="258"/>
      <c r="K183" s="81"/>
      <c r="L183" s="82"/>
      <c r="M183" s="83"/>
      <c r="N183" s="84"/>
      <c r="O183" s="85"/>
      <c r="P183" s="95"/>
    </row>
    <row r="184" spans="1:16" ht="55.5" customHeight="1">
      <c r="A184" s="266"/>
      <c r="B184" s="341"/>
      <c r="C184" s="338"/>
      <c r="D184" s="258"/>
      <c r="E184" s="258"/>
      <c r="F184" s="258"/>
      <c r="G184" s="258"/>
      <c r="H184" s="344"/>
      <c r="I184" s="258"/>
      <c r="J184" s="258"/>
      <c r="K184" s="81"/>
      <c r="L184" s="82"/>
      <c r="M184" s="83"/>
      <c r="N184" s="84"/>
      <c r="O184" s="85"/>
      <c r="P184" s="95"/>
    </row>
    <row r="185" spans="1:16" ht="133.5" customHeight="1">
      <c r="A185" s="249"/>
      <c r="B185" s="342"/>
      <c r="C185" s="339"/>
      <c r="D185" s="259"/>
      <c r="E185" s="259"/>
      <c r="F185" s="259"/>
      <c r="G185" s="259"/>
      <c r="H185" s="345"/>
      <c r="I185" s="259"/>
      <c r="J185" s="259"/>
      <c r="K185" s="81"/>
      <c r="L185" s="82"/>
      <c r="M185" s="83"/>
      <c r="N185" s="84"/>
      <c r="O185" s="85"/>
      <c r="P185" s="95"/>
    </row>
    <row r="186" spans="1:16" ht="18.75">
      <c r="A186" s="248" t="s">
        <v>73</v>
      </c>
      <c r="B186" s="298" t="s">
        <v>152</v>
      </c>
      <c r="C186" s="295" t="s">
        <v>153</v>
      </c>
      <c r="D186" s="254">
        <v>45658</v>
      </c>
      <c r="E186" s="254">
        <v>46022</v>
      </c>
      <c r="F186" s="254">
        <v>45658</v>
      </c>
      <c r="G186" s="254">
        <v>46022</v>
      </c>
      <c r="H186" s="295" t="s">
        <v>239</v>
      </c>
      <c r="I186" s="254" t="s">
        <v>331</v>
      </c>
      <c r="J186" s="254" t="s">
        <v>309</v>
      </c>
      <c r="K186" s="74"/>
      <c r="L186" s="74"/>
      <c r="M186" s="74"/>
      <c r="N186" s="74"/>
      <c r="O186" s="78"/>
      <c r="P186" s="96"/>
    </row>
    <row r="187" spans="1:16" ht="18.75">
      <c r="A187" s="266"/>
      <c r="B187" s="299"/>
      <c r="C187" s="296"/>
      <c r="D187" s="256"/>
      <c r="E187" s="256"/>
      <c r="F187" s="256"/>
      <c r="G187" s="256"/>
      <c r="H187" s="296"/>
      <c r="I187" s="256"/>
      <c r="J187" s="256"/>
      <c r="K187" s="81"/>
      <c r="L187" s="82"/>
      <c r="M187" s="83"/>
      <c r="N187" s="84"/>
      <c r="O187" s="85"/>
      <c r="P187" s="95"/>
    </row>
    <row r="188" spans="1:16" ht="18.75">
      <c r="A188" s="266"/>
      <c r="B188" s="299"/>
      <c r="C188" s="296"/>
      <c r="D188" s="256"/>
      <c r="E188" s="256"/>
      <c r="F188" s="256"/>
      <c r="G188" s="256"/>
      <c r="H188" s="296"/>
      <c r="I188" s="256"/>
      <c r="J188" s="256"/>
      <c r="K188" s="81"/>
      <c r="L188" s="82"/>
      <c r="M188" s="83"/>
      <c r="N188" s="84"/>
      <c r="O188" s="85"/>
      <c r="P188" s="95"/>
    </row>
    <row r="189" spans="1:16" ht="18.75">
      <c r="A189" s="266"/>
      <c r="B189" s="299"/>
      <c r="C189" s="296"/>
      <c r="D189" s="256"/>
      <c r="E189" s="256"/>
      <c r="F189" s="256"/>
      <c r="G189" s="256"/>
      <c r="H189" s="296"/>
      <c r="I189" s="256"/>
      <c r="J189" s="256"/>
      <c r="K189" s="81"/>
      <c r="L189" s="82"/>
      <c r="M189" s="83"/>
      <c r="N189" s="84"/>
      <c r="O189" s="85"/>
      <c r="P189" s="95"/>
    </row>
    <row r="190" spans="1:16" ht="51" customHeight="1">
      <c r="A190" s="249"/>
      <c r="B190" s="300"/>
      <c r="C190" s="297"/>
      <c r="D190" s="255"/>
      <c r="E190" s="255"/>
      <c r="F190" s="255"/>
      <c r="G190" s="255"/>
      <c r="H190" s="297"/>
      <c r="I190" s="255"/>
      <c r="J190" s="255"/>
      <c r="K190" s="81"/>
      <c r="L190" s="82"/>
      <c r="M190" s="83"/>
      <c r="N190" s="84"/>
      <c r="O190" s="85"/>
      <c r="P190" s="95"/>
    </row>
    <row r="191" spans="1:16" ht="162.75" customHeight="1">
      <c r="A191" s="168"/>
      <c r="B191" s="153" t="s">
        <v>391</v>
      </c>
      <c r="C191" s="200" t="s">
        <v>154</v>
      </c>
      <c r="D191" s="193" t="s">
        <v>17</v>
      </c>
      <c r="E191" s="193">
        <v>46022</v>
      </c>
      <c r="F191" s="193" t="s">
        <v>17</v>
      </c>
      <c r="G191" s="193" t="s">
        <v>332</v>
      </c>
      <c r="H191" s="200" t="s">
        <v>17</v>
      </c>
      <c r="I191" s="193" t="s">
        <v>17</v>
      </c>
      <c r="J191" s="193" t="s">
        <v>17</v>
      </c>
      <c r="K191" s="81"/>
      <c r="L191" s="82"/>
      <c r="M191" s="83"/>
      <c r="N191" s="84"/>
      <c r="O191" s="85"/>
      <c r="P191" s="95"/>
    </row>
    <row r="192" spans="1:16" ht="18.75">
      <c r="A192" s="248" t="s">
        <v>74</v>
      </c>
      <c r="B192" s="298" t="s">
        <v>114</v>
      </c>
      <c r="C192" s="337" t="s">
        <v>146</v>
      </c>
      <c r="D192" s="254">
        <v>45658</v>
      </c>
      <c r="E192" s="254">
        <v>46022</v>
      </c>
      <c r="F192" s="254">
        <v>45658</v>
      </c>
      <c r="G192" s="254">
        <v>46022</v>
      </c>
      <c r="H192" s="295" t="s">
        <v>240</v>
      </c>
      <c r="I192" s="260" t="s">
        <v>470</v>
      </c>
      <c r="J192" s="260" t="s">
        <v>373</v>
      </c>
      <c r="K192" s="74"/>
      <c r="L192" s="74"/>
      <c r="M192" s="74"/>
      <c r="N192" s="74"/>
      <c r="O192" s="78"/>
      <c r="P192" s="96"/>
    </row>
    <row r="193" spans="1:16" ht="18.75">
      <c r="A193" s="266"/>
      <c r="B193" s="299"/>
      <c r="C193" s="338"/>
      <c r="D193" s="256"/>
      <c r="E193" s="256"/>
      <c r="F193" s="256"/>
      <c r="G193" s="256"/>
      <c r="H193" s="296"/>
      <c r="I193" s="261"/>
      <c r="J193" s="261"/>
      <c r="K193" s="81"/>
      <c r="L193" s="82"/>
      <c r="M193" s="83"/>
      <c r="N193" s="84"/>
      <c r="O193" s="85"/>
      <c r="P193" s="95"/>
    </row>
    <row r="194" spans="1:16" ht="99" customHeight="1">
      <c r="A194" s="266"/>
      <c r="B194" s="299"/>
      <c r="C194" s="338"/>
      <c r="D194" s="256"/>
      <c r="E194" s="256"/>
      <c r="F194" s="256"/>
      <c r="G194" s="256"/>
      <c r="H194" s="296"/>
      <c r="I194" s="261"/>
      <c r="J194" s="261"/>
      <c r="K194" s="81"/>
      <c r="L194" s="82"/>
      <c r="M194" s="83"/>
      <c r="N194" s="84"/>
      <c r="O194" s="85"/>
      <c r="P194" s="95"/>
    </row>
    <row r="195" spans="1:16" ht="18.75">
      <c r="A195" s="266"/>
      <c r="B195" s="299"/>
      <c r="C195" s="338"/>
      <c r="D195" s="256"/>
      <c r="E195" s="256"/>
      <c r="F195" s="256"/>
      <c r="G195" s="256"/>
      <c r="H195" s="296"/>
      <c r="I195" s="261"/>
      <c r="J195" s="261"/>
      <c r="K195" s="81"/>
      <c r="L195" s="82"/>
      <c r="M195" s="83"/>
      <c r="N195" s="84"/>
      <c r="O195" s="85"/>
      <c r="P195" s="95"/>
    </row>
    <row r="196" spans="1:16" ht="308.25" customHeight="1">
      <c r="A196" s="249"/>
      <c r="B196" s="300"/>
      <c r="C196" s="339"/>
      <c r="D196" s="255"/>
      <c r="E196" s="255"/>
      <c r="F196" s="255"/>
      <c r="G196" s="255"/>
      <c r="H196" s="297"/>
      <c r="I196" s="262"/>
      <c r="J196" s="262"/>
      <c r="K196" s="81"/>
      <c r="L196" s="82"/>
      <c r="M196" s="83"/>
      <c r="N196" s="84"/>
      <c r="O196" s="85"/>
      <c r="P196" s="95"/>
    </row>
    <row r="197" spans="1:16" ht="370.5" customHeight="1">
      <c r="A197" s="168"/>
      <c r="B197" s="153" t="s">
        <v>463</v>
      </c>
      <c r="C197" s="185" t="s">
        <v>241</v>
      </c>
      <c r="D197" s="193" t="s">
        <v>17</v>
      </c>
      <c r="E197" s="193">
        <v>46022</v>
      </c>
      <c r="F197" s="193" t="s">
        <v>17</v>
      </c>
      <c r="G197" s="193" t="s">
        <v>471</v>
      </c>
      <c r="H197" s="200" t="s">
        <v>17</v>
      </c>
      <c r="I197" s="193"/>
      <c r="J197" s="193"/>
      <c r="K197" s="81"/>
      <c r="L197" s="82"/>
      <c r="M197" s="83"/>
      <c r="N197" s="84"/>
      <c r="O197" s="85"/>
      <c r="P197" s="95"/>
    </row>
    <row r="198" spans="1:16" ht="18.75">
      <c r="A198" s="248" t="s">
        <v>155</v>
      </c>
      <c r="B198" s="340" t="s">
        <v>156</v>
      </c>
      <c r="C198" s="289" t="s">
        <v>392</v>
      </c>
      <c r="D198" s="257">
        <v>45658</v>
      </c>
      <c r="E198" s="257">
        <v>46022</v>
      </c>
      <c r="F198" s="257">
        <v>45658</v>
      </c>
      <c r="G198" s="257">
        <v>46022</v>
      </c>
      <c r="H198" s="289" t="s">
        <v>242</v>
      </c>
      <c r="I198" s="257" t="s">
        <v>336</v>
      </c>
      <c r="J198" s="257" t="s">
        <v>309</v>
      </c>
      <c r="K198" s="74"/>
      <c r="L198" s="74"/>
      <c r="M198" s="74"/>
      <c r="N198" s="74"/>
      <c r="O198" s="78"/>
      <c r="P198" s="96"/>
    </row>
    <row r="199" spans="1:16" ht="18.75">
      <c r="A199" s="266"/>
      <c r="B199" s="341"/>
      <c r="C199" s="290"/>
      <c r="D199" s="258"/>
      <c r="E199" s="258"/>
      <c r="F199" s="258"/>
      <c r="G199" s="258"/>
      <c r="H199" s="290"/>
      <c r="I199" s="258"/>
      <c r="J199" s="258"/>
      <c r="K199" s="81"/>
      <c r="L199" s="82"/>
      <c r="M199" s="83"/>
      <c r="N199" s="84"/>
      <c r="O199" s="85"/>
      <c r="P199" s="95"/>
    </row>
    <row r="200" spans="1:16" ht="18.75">
      <c r="A200" s="266"/>
      <c r="B200" s="341"/>
      <c r="C200" s="290"/>
      <c r="D200" s="258"/>
      <c r="E200" s="258"/>
      <c r="F200" s="258"/>
      <c r="G200" s="258"/>
      <c r="H200" s="290"/>
      <c r="I200" s="258"/>
      <c r="J200" s="258"/>
      <c r="K200" s="81"/>
      <c r="L200" s="82"/>
      <c r="M200" s="83"/>
      <c r="N200" s="84"/>
      <c r="O200" s="85"/>
      <c r="P200" s="95"/>
    </row>
    <row r="201" spans="1:16" ht="18.75">
      <c r="A201" s="266"/>
      <c r="B201" s="341"/>
      <c r="C201" s="290"/>
      <c r="D201" s="258"/>
      <c r="E201" s="258"/>
      <c r="F201" s="258"/>
      <c r="G201" s="258"/>
      <c r="H201" s="290"/>
      <c r="I201" s="258"/>
      <c r="J201" s="258"/>
      <c r="K201" s="98"/>
      <c r="L201" s="99"/>
      <c r="M201" s="100"/>
      <c r="N201" s="101"/>
      <c r="O201" s="102"/>
      <c r="P201" s="95"/>
    </row>
    <row r="202" spans="1:16" ht="69" customHeight="1">
      <c r="A202" s="249"/>
      <c r="B202" s="342"/>
      <c r="C202" s="291"/>
      <c r="D202" s="259"/>
      <c r="E202" s="259"/>
      <c r="F202" s="259"/>
      <c r="G202" s="259"/>
      <c r="H202" s="291"/>
      <c r="I202" s="259"/>
      <c r="J202" s="259"/>
      <c r="K202" s="81"/>
      <c r="L202" s="82"/>
      <c r="M202" s="83"/>
      <c r="N202" s="84"/>
      <c r="O202" s="85"/>
      <c r="P202" s="95"/>
    </row>
    <row r="203" spans="1:16" ht="18.75">
      <c r="A203" s="248" t="s">
        <v>75</v>
      </c>
      <c r="B203" s="298" t="s">
        <v>157</v>
      </c>
      <c r="C203" s="337" t="s">
        <v>426</v>
      </c>
      <c r="D203" s="254">
        <v>45658</v>
      </c>
      <c r="E203" s="254">
        <v>46022</v>
      </c>
      <c r="F203" s="254">
        <v>45658</v>
      </c>
      <c r="G203" s="254">
        <v>46022</v>
      </c>
      <c r="H203" s="292" t="s">
        <v>243</v>
      </c>
      <c r="I203" s="254" t="s">
        <v>472</v>
      </c>
      <c r="J203" s="254" t="s">
        <v>309</v>
      </c>
      <c r="K203" s="74"/>
      <c r="L203" s="74"/>
      <c r="M203" s="74"/>
      <c r="N203" s="74"/>
      <c r="O203" s="78"/>
      <c r="P203" s="96"/>
    </row>
    <row r="204" spans="1:16" ht="18.75">
      <c r="A204" s="266"/>
      <c r="B204" s="299"/>
      <c r="C204" s="338"/>
      <c r="D204" s="256"/>
      <c r="E204" s="256"/>
      <c r="F204" s="256"/>
      <c r="G204" s="256"/>
      <c r="H204" s="293"/>
      <c r="I204" s="256"/>
      <c r="J204" s="256"/>
      <c r="K204" s="81"/>
      <c r="L204" s="82"/>
      <c r="M204" s="83"/>
      <c r="N204" s="84"/>
      <c r="O204" s="85"/>
      <c r="P204" s="95"/>
    </row>
    <row r="205" spans="1:16" ht="18.75">
      <c r="A205" s="266"/>
      <c r="B205" s="299"/>
      <c r="C205" s="338"/>
      <c r="D205" s="256"/>
      <c r="E205" s="256"/>
      <c r="F205" s="256"/>
      <c r="G205" s="256"/>
      <c r="H205" s="293"/>
      <c r="I205" s="256"/>
      <c r="J205" s="256"/>
      <c r="K205" s="81"/>
      <c r="L205" s="82"/>
      <c r="M205" s="83"/>
      <c r="N205" s="84"/>
      <c r="O205" s="85"/>
      <c r="P205" s="95"/>
    </row>
    <row r="206" spans="1:16" ht="18.75">
      <c r="A206" s="266"/>
      <c r="B206" s="299"/>
      <c r="C206" s="338"/>
      <c r="D206" s="256"/>
      <c r="E206" s="256"/>
      <c r="F206" s="256"/>
      <c r="G206" s="256"/>
      <c r="H206" s="293"/>
      <c r="I206" s="256"/>
      <c r="J206" s="256"/>
      <c r="K206" s="98"/>
      <c r="L206" s="99"/>
      <c r="M206" s="100"/>
      <c r="N206" s="101"/>
      <c r="O206" s="102"/>
      <c r="P206" s="95"/>
    </row>
    <row r="207" spans="1:16" ht="207.75" customHeight="1">
      <c r="A207" s="249"/>
      <c r="B207" s="300"/>
      <c r="C207" s="339"/>
      <c r="D207" s="255"/>
      <c r="E207" s="255"/>
      <c r="F207" s="255"/>
      <c r="G207" s="255"/>
      <c r="H207" s="294"/>
      <c r="I207" s="255"/>
      <c r="J207" s="255"/>
      <c r="K207" s="81"/>
      <c r="L207" s="82"/>
      <c r="M207" s="83"/>
      <c r="N207" s="84"/>
      <c r="O207" s="85"/>
      <c r="P207" s="95"/>
    </row>
    <row r="208" spans="1:16" ht="216.75" customHeight="1">
      <c r="A208" s="168"/>
      <c r="B208" s="153" t="s">
        <v>560</v>
      </c>
      <c r="C208" s="185" t="s">
        <v>393</v>
      </c>
      <c r="D208" s="193" t="s">
        <v>17</v>
      </c>
      <c r="E208" s="193">
        <v>45748</v>
      </c>
      <c r="F208" s="193" t="s">
        <v>17</v>
      </c>
      <c r="G208" s="193" t="s">
        <v>335</v>
      </c>
      <c r="H208" s="200" t="s">
        <v>17</v>
      </c>
      <c r="I208" s="193" t="s">
        <v>17</v>
      </c>
      <c r="J208" s="193" t="s">
        <v>17</v>
      </c>
      <c r="K208" s="81"/>
      <c r="L208" s="82"/>
      <c r="M208" s="83"/>
      <c r="N208" s="84"/>
      <c r="O208" s="85"/>
      <c r="P208" s="95"/>
    </row>
    <row r="209" spans="1:16" ht="337.5" customHeight="1">
      <c r="A209" s="168"/>
      <c r="B209" s="153" t="s">
        <v>561</v>
      </c>
      <c r="C209" s="200" t="s">
        <v>158</v>
      </c>
      <c r="D209" s="193" t="s">
        <v>17</v>
      </c>
      <c r="E209" s="193">
        <v>46022</v>
      </c>
      <c r="F209" s="193" t="s">
        <v>17</v>
      </c>
      <c r="G209" s="193" t="s">
        <v>337</v>
      </c>
      <c r="H209" s="200" t="s">
        <v>17</v>
      </c>
      <c r="I209" s="193" t="s">
        <v>17</v>
      </c>
      <c r="J209" s="193" t="s">
        <v>17</v>
      </c>
      <c r="K209" s="81"/>
      <c r="L209" s="82"/>
      <c r="M209" s="83"/>
      <c r="N209" s="84"/>
      <c r="O209" s="85"/>
      <c r="P209" s="95"/>
    </row>
    <row r="210" spans="1:16" ht="18.75">
      <c r="A210" s="248" t="s">
        <v>159</v>
      </c>
      <c r="B210" s="327" t="s">
        <v>563</v>
      </c>
      <c r="C210" s="289" t="s">
        <v>160</v>
      </c>
      <c r="D210" s="257">
        <v>45658</v>
      </c>
      <c r="E210" s="257">
        <v>46022</v>
      </c>
      <c r="F210" s="257">
        <v>45658</v>
      </c>
      <c r="G210" s="257">
        <v>46022</v>
      </c>
      <c r="H210" s="289" t="s">
        <v>244</v>
      </c>
      <c r="I210" s="257" t="s">
        <v>338</v>
      </c>
      <c r="J210" s="257" t="s">
        <v>309</v>
      </c>
      <c r="K210" s="74"/>
      <c r="L210" s="74"/>
      <c r="M210" s="74"/>
      <c r="N210" s="74"/>
      <c r="O210" s="78"/>
      <c r="P210" s="96"/>
    </row>
    <row r="211" spans="1:16" ht="18.75">
      <c r="A211" s="266"/>
      <c r="B211" s="328"/>
      <c r="C211" s="290"/>
      <c r="D211" s="258"/>
      <c r="E211" s="258"/>
      <c r="F211" s="258"/>
      <c r="G211" s="258"/>
      <c r="H211" s="290"/>
      <c r="I211" s="258"/>
      <c r="J211" s="258"/>
      <c r="K211" s="81"/>
      <c r="L211" s="82"/>
      <c r="M211" s="83"/>
      <c r="N211" s="84"/>
      <c r="O211" s="85"/>
      <c r="P211" s="95"/>
    </row>
    <row r="212" spans="1:16" ht="18.75">
      <c r="A212" s="266"/>
      <c r="B212" s="328"/>
      <c r="C212" s="290"/>
      <c r="D212" s="258"/>
      <c r="E212" s="258"/>
      <c r="F212" s="258"/>
      <c r="G212" s="258"/>
      <c r="H212" s="290"/>
      <c r="I212" s="258"/>
      <c r="J212" s="258"/>
      <c r="K212" s="81"/>
      <c r="L212" s="82"/>
      <c r="M212" s="83"/>
      <c r="N212" s="84"/>
      <c r="O212" s="85"/>
      <c r="P212" s="95"/>
    </row>
    <row r="213" spans="1:16" ht="18.75">
      <c r="A213" s="266"/>
      <c r="B213" s="328"/>
      <c r="C213" s="290"/>
      <c r="D213" s="258"/>
      <c r="E213" s="258"/>
      <c r="F213" s="258"/>
      <c r="G213" s="258"/>
      <c r="H213" s="290"/>
      <c r="I213" s="258"/>
      <c r="J213" s="258"/>
      <c r="K213" s="98"/>
      <c r="L213" s="99"/>
      <c r="M213" s="100"/>
      <c r="N213" s="101"/>
      <c r="O213" s="102"/>
      <c r="P213" s="95"/>
    </row>
    <row r="214" spans="1:16" ht="18.75">
      <c r="A214" s="249"/>
      <c r="B214" s="329"/>
      <c r="C214" s="291"/>
      <c r="D214" s="259"/>
      <c r="E214" s="259"/>
      <c r="F214" s="259"/>
      <c r="G214" s="259"/>
      <c r="H214" s="291"/>
      <c r="I214" s="259"/>
      <c r="J214" s="259"/>
      <c r="K214" s="81"/>
      <c r="L214" s="82"/>
      <c r="M214" s="83"/>
      <c r="N214" s="84"/>
      <c r="O214" s="85"/>
      <c r="P214" s="95"/>
    </row>
    <row r="215" spans="1:16" ht="18.75">
      <c r="A215" s="248" t="s">
        <v>76</v>
      </c>
      <c r="B215" s="298" t="s">
        <v>88</v>
      </c>
      <c r="C215" s="295" t="s">
        <v>161</v>
      </c>
      <c r="D215" s="254">
        <v>45658</v>
      </c>
      <c r="E215" s="254">
        <v>46022</v>
      </c>
      <c r="F215" s="254">
        <v>45658</v>
      </c>
      <c r="G215" s="254">
        <v>46022</v>
      </c>
      <c r="H215" s="334" t="s">
        <v>245</v>
      </c>
      <c r="I215" s="254" t="s">
        <v>339</v>
      </c>
      <c r="J215" s="254" t="s">
        <v>309</v>
      </c>
      <c r="K215" s="74"/>
      <c r="L215" s="74"/>
      <c r="M215" s="74"/>
      <c r="N215" s="74"/>
      <c r="O215" s="78"/>
      <c r="P215" s="96"/>
    </row>
    <row r="216" spans="1:16" ht="18.75">
      <c r="A216" s="266"/>
      <c r="B216" s="299"/>
      <c r="C216" s="296"/>
      <c r="D216" s="256"/>
      <c r="E216" s="256"/>
      <c r="F216" s="256"/>
      <c r="G216" s="256"/>
      <c r="H216" s="335"/>
      <c r="I216" s="256"/>
      <c r="J216" s="256"/>
      <c r="K216" s="81"/>
      <c r="L216" s="82"/>
      <c r="M216" s="83"/>
      <c r="N216" s="84"/>
      <c r="O216" s="85"/>
      <c r="P216" s="95"/>
    </row>
    <row r="217" spans="1:16" ht="18.75">
      <c r="A217" s="266"/>
      <c r="B217" s="299"/>
      <c r="C217" s="296"/>
      <c r="D217" s="256"/>
      <c r="E217" s="256"/>
      <c r="F217" s="256"/>
      <c r="G217" s="256"/>
      <c r="H217" s="335"/>
      <c r="I217" s="256"/>
      <c r="J217" s="256"/>
      <c r="K217" s="81"/>
      <c r="L217" s="82"/>
      <c r="M217" s="83"/>
      <c r="N217" s="84"/>
      <c r="O217" s="85"/>
      <c r="P217" s="95"/>
    </row>
    <row r="218" spans="1:16" ht="18.75">
      <c r="A218" s="266"/>
      <c r="B218" s="299"/>
      <c r="C218" s="296"/>
      <c r="D218" s="256"/>
      <c r="E218" s="256"/>
      <c r="F218" s="256"/>
      <c r="G218" s="256"/>
      <c r="H218" s="335"/>
      <c r="I218" s="256"/>
      <c r="J218" s="256"/>
      <c r="K218" s="98"/>
      <c r="L218" s="99"/>
      <c r="M218" s="100"/>
      <c r="N218" s="101"/>
      <c r="O218" s="102"/>
      <c r="P218" s="95"/>
    </row>
    <row r="219" spans="1:16" ht="18.75">
      <c r="A219" s="249"/>
      <c r="B219" s="300"/>
      <c r="C219" s="297"/>
      <c r="D219" s="255"/>
      <c r="E219" s="255"/>
      <c r="F219" s="255"/>
      <c r="G219" s="255"/>
      <c r="H219" s="336"/>
      <c r="I219" s="255"/>
      <c r="J219" s="255"/>
      <c r="K219" s="81"/>
      <c r="L219" s="82"/>
      <c r="M219" s="83"/>
      <c r="N219" s="84"/>
      <c r="O219" s="85"/>
      <c r="P219" s="95"/>
    </row>
    <row r="220" spans="1:16" ht="255.75" customHeight="1">
      <c r="A220" s="168"/>
      <c r="B220" s="199" t="s">
        <v>394</v>
      </c>
      <c r="C220" s="200" t="s">
        <v>161</v>
      </c>
      <c r="D220" s="193" t="s">
        <v>17</v>
      </c>
      <c r="E220" s="193">
        <v>46022</v>
      </c>
      <c r="F220" s="193" t="s">
        <v>17</v>
      </c>
      <c r="G220" s="193" t="s">
        <v>473</v>
      </c>
      <c r="H220" s="200" t="s">
        <v>17</v>
      </c>
      <c r="I220" s="193" t="s">
        <v>17</v>
      </c>
      <c r="J220" s="193" t="s">
        <v>17</v>
      </c>
      <c r="K220" s="81"/>
      <c r="L220" s="82"/>
      <c r="M220" s="83"/>
      <c r="N220" s="84"/>
      <c r="O220" s="85"/>
      <c r="P220" s="95"/>
    </row>
    <row r="221" spans="1:16" ht="18.75">
      <c r="A221" s="248" t="s">
        <v>162</v>
      </c>
      <c r="B221" s="327" t="s">
        <v>163</v>
      </c>
      <c r="C221" s="289" t="s">
        <v>427</v>
      </c>
      <c r="D221" s="257">
        <v>45658</v>
      </c>
      <c r="E221" s="257">
        <v>46022</v>
      </c>
      <c r="F221" s="257">
        <v>45658</v>
      </c>
      <c r="G221" s="257">
        <v>46022</v>
      </c>
      <c r="H221" s="289" t="s">
        <v>246</v>
      </c>
      <c r="I221" s="257" t="s">
        <v>340</v>
      </c>
      <c r="J221" s="257" t="s">
        <v>309</v>
      </c>
      <c r="K221" s="74"/>
      <c r="L221" s="74"/>
      <c r="M221" s="74"/>
      <c r="N221" s="74"/>
      <c r="O221" s="78"/>
      <c r="P221" s="96"/>
    </row>
    <row r="222" spans="1:16" ht="18.75">
      <c r="A222" s="266"/>
      <c r="B222" s="328"/>
      <c r="C222" s="290"/>
      <c r="D222" s="258"/>
      <c r="E222" s="258"/>
      <c r="F222" s="258"/>
      <c r="G222" s="258"/>
      <c r="H222" s="290"/>
      <c r="I222" s="258"/>
      <c r="J222" s="258"/>
      <c r="K222" s="81"/>
      <c r="L222" s="82"/>
      <c r="M222" s="83"/>
      <c r="N222" s="84"/>
      <c r="O222" s="85"/>
      <c r="P222" s="95"/>
    </row>
    <row r="223" spans="1:16" ht="18.75">
      <c r="A223" s="266"/>
      <c r="B223" s="328"/>
      <c r="C223" s="290"/>
      <c r="D223" s="258"/>
      <c r="E223" s="258"/>
      <c r="F223" s="258"/>
      <c r="G223" s="258"/>
      <c r="H223" s="290"/>
      <c r="I223" s="258"/>
      <c r="J223" s="258"/>
      <c r="K223" s="81"/>
      <c r="L223" s="82"/>
      <c r="M223" s="83"/>
      <c r="N223" s="84"/>
      <c r="O223" s="85"/>
      <c r="P223" s="95"/>
    </row>
    <row r="224" spans="1:16" ht="18.75">
      <c r="A224" s="266"/>
      <c r="B224" s="328"/>
      <c r="C224" s="290"/>
      <c r="D224" s="258"/>
      <c r="E224" s="258"/>
      <c r="F224" s="258"/>
      <c r="G224" s="258"/>
      <c r="H224" s="290"/>
      <c r="I224" s="258"/>
      <c r="J224" s="258"/>
      <c r="K224" s="98"/>
      <c r="L224" s="82"/>
      <c r="M224" s="83"/>
      <c r="N224" s="84"/>
      <c r="O224" s="85"/>
      <c r="P224" s="95"/>
    </row>
    <row r="225" spans="1:16" ht="61.5" customHeight="1">
      <c r="A225" s="249"/>
      <c r="B225" s="329"/>
      <c r="C225" s="291"/>
      <c r="D225" s="259"/>
      <c r="E225" s="259"/>
      <c r="F225" s="259"/>
      <c r="G225" s="259"/>
      <c r="H225" s="291"/>
      <c r="I225" s="259"/>
      <c r="J225" s="259"/>
      <c r="K225" s="81"/>
      <c r="L225" s="82"/>
      <c r="M225" s="83"/>
      <c r="N225" s="84"/>
      <c r="O225" s="85"/>
      <c r="P225" s="95"/>
    </row>
    <row r="226" spans="1:16" ht="53.25" customHeight="1">
      <c r="A226" s="248" t="s">
        <v>77</v>
      </c>
      <c r="B226" s="298" t="s">
        <v>247</v>
      </c>
      <c r="C226" s="295" t="s">
        <v>164</v>
      </c>
      <c r="D226" s="254">
        <v>45658</v>
      </c>
      <c r="E226" s="254">
        <v>46022</v>
      </c>
      <c r="F226" s="254">
        <v>45658</v>
      </c>
      <c r="G226" s="254">
        <v>46022</v>
      </c>
      <c r="H226" s="295" t="s">
        <v>248</v>
      </c>
      <c r="I226" s="254" t="s">
        <v>341</v>
      </c>
      <c r="J226" s="254" t="s">
        <v>309</v>
      </c>
      <c r="K226" s="74"/>
      <c r="L226" s="74"/>
      <c r="M226" s="74"/>
      <c r="N226" s="74"/>
      <c r="O226" s="78"/>
      <c r="P226" s="116"/>
    </row>
    <row r="227" spans="1:16" ht="18.75">
      <c r="A227" s="266"/>
      <c r="B227" s="299"/>
      <c r="C227" s="296"/>
      <c r="D227" s="256"/>
      <c r="E227" s="256"/>
      <c r="F227" s="256"/>
      <c r="G227" s="256"/>
      <c r="H227" s="296"/>
      <c r="I227" s="256"/>
      <c r="J227" s="256"/>
      <c r="K227" s="81"/>
      <c r="L227" s="82"/>
      <c r="M227" s="83"/>
      <c r="N227" s="84"/>
      <c r="O227" s="85"/>
      <c r="P227" s="95"/>
    </row>
    <row r="228" spans="1:16" ht="18.75">
      <c r="A228" s="266"/>
      <c r="B228" s="299"/>
      <c r="C228" s="296"/>
      <c r="D228" s="256"/>
      <c r="E228" s="256"/>
      <c r="F228" s="256"/>
      <c r="G228" s="256"/>
      <c r="H228" s="296"/>
      <c r="I228" s="256"/>
      <c r="J228" s="256"/>
      <c r="K228" s="81"/>
      <c r="L228" s="82"/>
      <c r="M228" s="83"/>
      <c r="N228" s="84"/>
      <c r="O228" s="85"/>
      <c r="P228" s="95"/>
    </row>
    <row r="229" spans="1:16" ht="18.75">
      <c r="A229" s="266"/>
      <c r="B229" s="299"/>
      <c r="C229" s="296"/>
      <c r="D229" s="256"/>
      <c r="E229" s="256"/>
      <c r="F229" s="256"/>
      <c r="G229" s="256"/>
      <c r="H229" s="296"/>
      <c r="I229" s="256"/>
      <c r="J229" s="256"/>
      <c r="K229" s="98"/>
      <c r="L229" s="99"/>
      <c r="M229" s="100"/>
      <c r="N229" s="101"/>
      <c r="O229" s="102"/>
      <c r="P229" s="95"/>
    </row>
    <row r="230" spans="1:16" ht="18.75">
      <c r="A230" s="249"/>
      <c r="B230" s="300"/>
      <c r="C230" s="297"/>
      <c r="D230" s="255"/>
      <c r="E230" s="255"/>
      <c r="F230" s="255"/>
      <c r="G230" s="255"/>
      <c r="H230" s="297"/>
      <c r="I230" s="255"/>
      <c r="J230" s="255"/>
      <c r="K230" s="81"/>
      <c r="L230" s="82"/>
      <c r="M230" s="83"/>
      <c r="N230" s="84"/>
      <c r="O230" s="85"/>
      <c r="P230" s="95"/>
    </row>
    <row r="231" spans="1:16" ht="79.5" customHeight="1">
      <c r="A231" s="168"/>
      <c r="B231" s="199" t="s">
        <v>430</v>
      </c>
      <c r="C231" s="200" t="s">
        <v>164</v>
      </c>
      <c r="D231" s="193" t="s">
        <v>17</v>
      </c>
      <c r="E231" s="193">
        <v>46022</v>
      </c>
      <c r="F231" s="193" t="s">
        <v>17</v>
      </c>
      <c r="G231" s="193">
        <v>46022</v>
      </c>
      <c r="H231" s="200" t="s">
        <v>17</v>
      </c>
      <c r="I231" s="193" t="s">
        <v>17</v>
      </c>
      <c r="J231" s="193" t="s">
        <v>17</v>
      </c>
      <c r="K231" s="81"/>
      <c r="L231" s="82"/>
      <c r="M231" s="83"/>
      <c r="N231" s="84"/>
      <c r="O231" s="85"/>
      <c r="P231" s="95"/>
    </row>
    <row r="232" spans="1:16" ht="18.75">
      <c r="A232" s="248" t="s">
        <v>78</v>
      </c>
      <c r="B232" s="298" t="s">
        <v>564</v>
      </c>
      <c r="C232" s="295" t="s">
        <v>249</v>
      </c>
      <c r="D232" s="254">
        <v>45658</v>
      </c>
      <c r="E232" s="254">
        <v>46022</v>
      </c>
      <c r="F232" s="254">
        <v>45658</v>
      </c>
      <c r="G232" s="254">
        <v>46022</v>
      </c>
      <c r="H232" s="295" t="s">
        <v>203</v>
      </c>
      <c r="I232" s="254" t="s">
        <v>342</v>
      </c>
      <c r="J232" s="254" t="s">
        <v>309</v>
      </c>
      <c r="K232" s="74"/>
      <c r="L232" s="74"/>
      <c r="M232" s="74"/>
      <c r="N232" s="74"/>
      <c r="O232" s="78"/>
      <c r="P232" s="96"/>
    </row>
    <row r="233" spans="1:16" ht="18.75">
      <c r="A233" s="266"/>
      <c r="B233" s="299"/>
      <c r="C233" s="296"/>
      <c r="D233" s="256"/>
      <c r="E233" s="256"/>
      <c r="F233" s="256"/>
      <c r="G233" s="256"/>
      <c r="H233" s="296"/>
      <c r="I233" s="256"/>
      <c r="J233" s="256"/>
      <c r="K233" s="81"/>
      <c r="L233" s="82"/>
      <c r="M233" s="83"/>
      <c r="N233" s="84"/>
      <c r="O233" s="85"/>
      <c r="P233" s="95"/>
    </row>
    <row r="234" spans="1:16" ht="18.75">
      <c r="A234" s="266"/>
      <c r="B234" s="299"/>
      <c r="C234" s="296"/>
      <c r="D234" s="256"/>
      <c r="E234" s="256"/>
      <c r="F234" s="256"/>
      <c r="G234" s="256"/>
      <c r="H234" s="296"/>
      <c r="I234" s="256"/>
      <c r="J234" s="256"/>
      <c r="K234" s="81"/>
      <c r="L234" s="82"/>
      <c r="M234" s="83"/>
      <c r="N234" s="84"/>
      <c r="O234" s="85"/>
      <c r="P234" s="95"/>
    </row>
    <row r="235" spans="1:16" ht="18.75">
      <c r="A235" s="266"/>
      <c r="B235" s="299"/>
      <c r="C235" s="296"/>
      <c r="D235" s="256"/>
      <c r="E235" s="256"/>
      <c r="F235" s="256"/>
      <c r="G235" s="256"/>
      <c r="H235" s="296"/>
      <c r="I235" s="256"/>
      <c r="J235" s="256"/>
      <c r="K235" s="98"/>
      <c r="L235" s="99"/>
      <c r="M235" s="100"/>
      <c r="N235" s="101"/>
      <c r="O235" s="102"/>
      <c r="P235" s="95"/>
    </row>
    <row r="236" spans="1:16" ht="60" customHeight="1">
      <c r="A236" s="249"/>
      <c r="B236" s="300"/>
      <c r="C236" s="297"/>
      <c r="D236" s="255"/>
      <c r="E236" s="255"/>
      <c r="F236" s="255"/>
      <c r="G236" s="255"/>
      <c r="H236" s="297"/>
      <c r="I236" s="255"/>
      <c r="J236" s="255"/>
      <c r="K236" s="81"/>
      <c r="L236" s="82"/>
      <c r="M236" s="83"/>
      <c r="N236" s="84"/>
      <c r="O236" s="85"/>
      <c r="P236" s="95"/>
    </row>
    <row r="237" spans="1:16" ht="257.25" customHeight="1">
      <c r="A237" s="168"/>
      <c r="B237" s="199" t="s">
        <v>395</v>
      </c>
      <c r="C237" s="200" t="s">
        <v>250</v>
      </c>
      <c r="D237" s="193" t="s">
        <v>17</v>
      </c>
      <c r="E237" s="193" t="s">
        <v>18</v>
      </c>
      <c r="F237" s="193" t="s">
        <v>17</v>
      </c>
      <c r="G237" s="193" t="s">
        <v>474</v>
      </c>
      <c r="H237" s="200" t="s">
        <v>17</v>
      </c>
      <c r="I237" s="193" t="s">
        <v>17</v>
      </c>
      <c r="J237" s="193" t="s">
        <v>17</v>
      </c>
      <c r="K237" s="81"/>
      <c r="L237" s="82"/>
      <c r="M237" s="83"/>
      <c r="N237" s="84"/>
      <c r="O237" s="85"/>
      <c r="P237" s="95"/>
    </row>
    <row r="238" spans="1:16" ht="18.75">
      <c r="A238" s="248" t="s">
        <v>79</v>
      </c>
      <c r="B238" s="298" t="s">
        <v>565</v>
      </c>
      <c r="C238" s="295" t="s">
        <v>400</v>
      </c>
      <c r="D238" s="254">
        <v>45658</v>
      </c>
      <c r="E238" s="254">
        <v>46022</v>
      </c>
      <c r="F238" s="254">
        <v>45658</v>
      </c>
      <c r="G238" s="254">
        <v>46022</v>
      </c>
      <c r="H238" s="295" t="s">
        <v>251</v>
      </c>
      <c r="I238" s="245" t="s">
        <v>345</v>
      </c>
      <c r="J238" s="254" t="s">
        <v>309</v>
      </c>
      <c r="K238" s="74"/>
      <c r="L238" s="74"/>
      <c r="M238" s="74"/>
      <c r="N238" s="74"/>
      <c r="O238" s="78"/>
      <c r="P238" s="96"/>
    </row>
    <row r="239" spans="1:16" ht="18.75">
      <c r="A239" s="266"/>
      <c r="B239" s="299"/>
      <c r="C239" s="296"/>
      <c r="D239" s="256"/>
      <c r="E239" s="256"/>
      <c r="F239" s="256"/>
      <c r="G239" s="256"/>
      <c r="H239" s="296"/>
      <c r="I239" s="246"/>
      <c r="J239" s="256"/>
      <c r="K239" s="81"/>
      <c r="L239" s="82"/>
      <c r="M239" s="83"/>
      <c r="N239" s="84"/>
      <c r="O239" s="85"/>
      <c r="P239" s="95"/>
    </row>
    <row r="240" spans="1:16" ht="27" customHeight="1">
      <c r="A240" s="266"/>
      <c r="B240" s="299"/>
      <c r="C240" s="296"/>
      <c r="D240" s="256"/>
      <c r="E240" s="256"/>
      <c r="F240" s="256"/>
      <c r="G240" s="256"/>
      <c r="H240" s="296"/>
      <c r="I240" s="246"/>
      <c r="J240" s="256"/>
      <c r="K240" s="81"/>
      <c r="L240" s="82"/>
      <c r="M240" s="83"/>
      <c r="N240" s="84"/>
      <c r="O240" s="85"/>
      <c r="P240" s="95"/>
    </row>
    <row r="241" spans="1:17" ht="24" customHeight="1">
      <c r="A241" s="266"/>
      <c r="B241" s="299"/>
      <c r="C241" s="296"/>
      <c r="D241" s="256"/>
      <c r="E241" s="256"/>
      <c r="F241" s="256"/>
      <c r="G241" s="256"/>
      <c r="H241" s="296"/>
      <c r="I241" s="246"/>
      <c r="J241" s="256"/>
      <c r="K241" s="98"/>
      <c r="L241" s="99"/>
      <c r="M241" s="100"/>
      <c r="N241" s="101"/>
      <c r="O241" s="102"/>
      <c r="P241" s="95"/>
      <c r="Q241" s="117"/>
    </row>
    <row r="242" spans="1:17" ht="105" customHeight="1">
      <c r="A242" s="249"/>
      <c r="B242" s="300"/>
      <c r="C242" s="297"/>
      <c r="D242" s="255"/>
      <c r="E242" s="255"/>
      <c r="F242" s="255"/>
      <c r="G242" s="255"/>
      <c r="H242" s="297"/>
      <c r="I242" s="247"/>
      <c r="J242" s="255"/>
      <c r="K242" s="81"/>
      <c r="L242" s="82"/>
      <c r="M242" s="83"/>
      <c r="N242" s="84"/>
      <c r="O242" s="85"/>
      <c r="P242" s="95"/>
    </row>
    <row r="243" spans="1:17" ht="225" customHeight="1">
      <c r="A243" s="168"/>
      <c r="B243" s="199" t="s">
        <v>396</v>
      </c>
      <c r="C243" s="200" t="s">
        <v>397</v>
      </c>
      <c r="D243" s="193" t="s">
        <v>17</v>
      </c>
      <c r="E243" s="193" t="s">
        <v>115</v>
      </c>
      <c r="F243" s="160" t="s">
        <v>17</v>
      </c>
      <c r="G243" s="193" t="s">
        <v>343</v>
      </c>
      <c r="H243" s="200" t="s">
        <v>17</v>
      </c>
      <c r="I243" s="193" t="s">
        <v>17</v>
      </c>
      <c r="J243" s="193" t="s">
        <v>17</v>
      </c>
      <c r="K243" s="81"/>
      <c r="L243" s="82"/>
      <c r="M243" s="83"/>
      <c r="N243" s="84"/>
      <c r="O243" s="85"/>
      <c r="P243" s="95"/>
    </row>
    <row r="244" spans="1:17" ht="18.75">
      <c r="A244" s="248" t="s">
        <v>80</v>
      </c>
      <c r="B244" s="298" t="s">
        <v>566</v>
      </c>
      <c r="C244" s="252" t="s">
        <v>399</v>
      </c>
      <c r="D244" s="254">
        <v>45931</v>
      </c>
      <c r="E244" s="254">
        <v>46022</v>
      </c>
      <c r="F244" s="254">
        <v>45658</v>
      </c>
      <c r="G244" s="254">
        <v>46022</v>
      </c>
      <c r="H244" s="295" t="s">
        <v>252</v>
      </c>
      <c r="I244" s="254" t="s">
        <v>344</v>
      </c>
      <c r="J244" s="190"/>
      <c r="K244" s="74"/>
      <c r="L244" s="74"/>
      <c r="M244" s="74"/>
      <c r="N244" s="74"/>
      <c r="O244" s="78"/>
      <c r="P244" s="96"/>
    </row>
    <row r="245" spans="1:17" ht="18.75">
      <c r="A245" s="266"/>
      <c r="B245" s="299"/>
      <c r="C245" s="333"/>
      <c r="D245" s="256"/>
      <c r="E245" s="256"/>
      <c r="F245" s="256"/>
      <c r="G245" s="256"/>
      <c r="H245" s="296"/>
      <c r="I245" s="256"/>
      <c r="J245" s="192"/>
      <c r="K245" s="81"/>
      <c r="L245" s="82"/>
      <c r="M245" s="83"/>
      <c r="N245" s="84"/>
      <c r="O245" s="85"/>
      <c r="P245" s="95"/>
    </row>
    <row r="246" spans="1:17" ht="18.75">
      <c r="A246" s="266"/>
      <c r="B246" s="299"/>
      <c r="C246" s="333"/>
      <c r="D246" s="256"/>
      <c r="E246" s="256"/>
      <c r="F246" s="256"/>
      <c r="G246" s="256"/>
      <c r="H246" s="296"/>
      <c r="I246" s="256"/>
      <c r="J246" s="192" t="s">
        <v>309</v>
      </c>
      <c r="K246" s="81"/>
      <c r="L246" s="82"/>
      <c r="M246" s="83"/>
      <c r="N246" s="84"/>
      <c r="O246" s="85"/>
      <c r="P246" s="95"/>
    </row>
    <row r="247" spans="1:17" ht="18.75">
      <c r="A247" s="266"/>
      <c r="B247" s="299"/>
      <c r="C247" s="333"/>
      <c r="D247" s="256"/>
      <c r="E247" s="256"/>
      <c r="F247" s="256"/>
      <c r="G247" s="256"/>
      <c r="H247" s="296"/>
      <c r="I247" s="256"/>
      <c r="J247" s="192"/>
      <c r="K247" s="98"/>
      <c r="L247" s="99"/>
      <c r="M247" s="100"/>
      <c r="N247" s="101"/>
      <c r="O247" s="102"/>
      <c r="P247" s="95"/>
    </row>
    <row r="248" spans="1:17" ht="18.75">
      <c r="A248" s="249"/>
      <c r="B248" s="300"/>
      <c r="C248" s="253"/>
      <c r="D248" s="255"/>
      <c r="E248" s="255"/>
      <c r="F248" s="255"/>
      <c r="G248" s="255"/>
      <c r="H248" s="297"/>
      <c r="I248" s="255"/>
      <c r="J248" s="191"/>
      <c r="K248" s="81"/>
      <c r="L248" s="82"/>
      <c r="M248" s="83"/>
      <c r="N248" s="84"/>
      <c r="O248" s="85"/>
      <c r="P248" s="95"/>
    </row>
    <row r="249" spans="1:17" ht="75">
      <c r="A249" s="168"/>
      <c r="B249" s="187" t="s">
        <v>398</v>
      </c>
      <c r="C249" s="197" t="s">
        <v>539</v>
      </c>
      <c r="D249" s="193" t="s">
        <v>17</v>
      </c>
      <c r="E249" s="193">
        <v>46022</v>
      </c>
      <c r="F249" s="193" t="s">
        <v>17</v>
      </c>
      <c r="G249" s="193">
        <v>46021</v>
      </c>
      <c r="H249" s="200" t="s">
        <v>17</v>
      </c>
      <c r="I249" s="193" t="s">
        <v>17</v>
      </c>
      <c r="J249" s="193" t="s">
        <v>17</v>
      </c>
      <c r="K249" s="81"/>
      <c r="L249" s="82"/>
      <c r="M249" s="83"/>
      <c r="N249" s="84"/>
      <c r="O249" s="85"/>
      <c r="P249" s="95"/>
    </row>
    <row r="250" spans="1:17" ht="18.75">
      <c r="A250" s="248" t="s">
        <v>165</v>
      </c>
      <c r="B250" s="327" t="s">
        <v>89</v>
      </c>
      <c r="C250" s="289" t="s">
        <v>253</v>
      </c>
      <c r="D250" s="257">
        <v>45658</v>
      </c>
      <c r="E250" s="257">
        <v>46022</v>
      </c>
      <c r="F250" s="257">
        <v>45658</v>
      </c>
      <c r="G250" s="257">
        <v>46022</v>
      </c>
      <c r="H250" s="289" t="s">
        <v>254</v>
      </c>
      <c r="I250" s="257" t="s">
        <v>346</v>
      </c>
      <c r="J250" s="257" t="s">
        <v>309</v>
      </c>
      <c r="K250" s="74"/>
      <c r="L250" s="74"/>
      <c r="M250" s="74"/>
      <c r="N250" s="74"/>
      <c r="O250" s="78"/>
      <c r="P250" s="96"/>
      <c r="Q250" s="118"/>
    </row>
    <row r="251" spans="1:17" ht="18.75">
      <c r="A251" s="266"/>
      <c r="B251" s="328"/>
      <c r="C251" s="290"/>
      <c r="D251" s="258"/>
      <c r="E251" s="258"/>
      <c r="F251" s="258"/>
      <c r="G251" s="258"/>
      <c r="H251" s="290"/>
      <c r="I251" s="258"/>
      <c r="J251" s="258"/>
      <c r="K251" s="81"/>
      <c r="L251" s="82"/>
      <c r="M251" s="83"/>
      <c r="N251" s="84"/>
      <c r="O251" s="85"/>
      <c r="P251" s="95"/>
    </row>
    <row r="252" spans="1:17" ht="18.75">
      <c r="A252" s="266"/>
      <c r="B252" s="328"/>
      <c r="C252" s="290"/>
      <c r="D252" s="258"/>
      <c r="E252" s="258"/>
      <c r="F252" s="258"/>
      <c r="G252" s="258"/>
      <c r="H252" s="290"/>
      <c r="I252" s="258"/>
      <c r="J252" s="258"/>
      <c r="K252" s="81"/>
      <c r="L252" s="82"/>
      <c r="M252" s="83"/>
      <c r="N252" s="84"/>
      <c r="O252" s="85"/>
      <c r="P252" s="95"/>
    </row>
    <row r="253" spans="1:17" ht="18.75">
      <c r="A253" s="266"/>
      <c r="B253" s="328"/>
      <c r="C253" s="290"/>
      <c r="D253" s="258"/>
      <c r="E253" s="258"/>
      <c r="F253" s="258"/>
      <c r="G253" s="258"/>
      <c r="H253" s="290"/>
      <c r="I253" s="258"/>
      <c r="J253" s="258"/>
      <c r="K253" s="81"/>
      <c r="L253" s="99"/>
      <c r="M253" s="100"/>
      <c r="N253" s="101"/>
      <c r="O253" s="102"/>
      <c r="P253" s="95"/>
    </row>
    <row r="254" spans="1:17" ht="26.25" customHeight="1">
      <c r="A254" s="249"/>
      <c r="B254" s="329"/>
      <c r="C254" s="291"/>
      <c r="D254" s="259"/>
      <c r="E254" s="259"/>
      <c r="F254" s="259"/>
      <c r="G254" s="259"/>
      <c r="H254" s="291"/>
      <c r="I254" s="259"/>
      <c r="J254" s="259"/>
      <c r="K254" s="81"/>
      <c r="L254" s="82"/>
      <c r="M254" s="83"/>
      <c r="N254" s="84"/>
      <c r="O254" s="85"/>
      <c r="P254" s="95"/>
    </row>
    <row r="255" spans="1:17" ht="18.75">
      <c r="A255" s="248" t="s">
        <v>81</v>
      </c>
      <c r="B255" s="298" t="s">
        <v>90</v>
      </c>
      <c r="C255" s="295" t="s">
        <v>255</v>
      </c>
      <c r="D255" s="254">
        <v>45658</v>
      </c>
      <c r="E255" s="254">
        <v>46022</v>
      </c>
      <c r="F255" s="254">
        <v>45658</v>
      </c>
      <c r="G255" s="254">
        <v>46022</v>
      </c>
      <c r="H255" s="295" t="s">
        <v>204</v>
      </c>
      <c r="I255" s="254" t="s">
        <v>351</v>
      </c>
      <c r="J255" s="254" t="s">
        <v>309</v>
      </c>
      <c r="K255" s="74"/>
      <c r="L255" s="74"/>
      <c r="M255" s="74"/>
      <c r="N255" s="74"/>
      <c r="O255" s="78"/>
      <c r="P255" s="96"/>
    </row>
    <row r="256" spans="1:17" ht="18.75">
      <c r="A256" s="266"/>
      <c r="B256" s="299"/>
      <c r="C256" s="296"/>
      <c r="D256" s="256"/>
      <c r="E256" s="256"/>
      <c r="F256" s="256"/>
      <c r="G256" s="256"/>
      <c r="H256" s="296"/>
      <c r="I256" s="256"/>
      <c r="J256" s="256"/>
      <c r="K256" s="81"/>
      <c r="L256" s="82"/>
      <c r="M256" s="83"/>
      <c r="N256" s="84"/>
      <c r="O256" s="85"/>
      <c r="P256" s="95"/>
    </row>
    <row r="257" spans="1:16" ht="18.75">
      <c r="A257" s="266"/>
      <c r="B257" s="299"/>
      <c r="C257" s="296"/>
      <c r="D257" s="256"/>
      <c r="E257" s="256"/>
      <c r="F257" s="256"/>
      <c r="G257" s="256"/>
      <c r="H257" s="296"/>
      <c r="I257" s="256"/>
      <c r="J257" s="256"/>
      <c r="K257" s="81"/>
      <c r="L257" s="82"/>
      <c r="M257" s="83"/>
      <c r="N257" s="84"/>
      <c r="O257" s="85"/>
      <c r="P257" s="95"/>
    </row>
    <row r="258" spans="1:16" ht="18.75">
      <c r="A258" s="266"/>
      <c r="B258" s="299"/>
      <c r="C258" s="296"/>
      <c r="D258" s="256"/>
      <c r="E258" s="256"/>
      <c r="F258" s="256"/>
      <c r="G258" s="256"/>
      <c r="H258" s="296"/>
      <c r="I258" s="256"/>
      <c r="J258" s="256"/>
      <c r="K258" s="81"/>
      <c r="L258" s="99"/>
      <c r="M258" s="100"/>
      <c r="N258" s="101"/>
      <c r="O258" s="102"/>
      <c r="P258" s="95"/>
    </row>
    <row r="259" spans="1:16" ht="110.25" customHeight="1">
      <c r="A259" s="249"/>
      <c r="B259" s="300"/>
      <c r="C259" s="297"/>
      <c r="D259" s="255"/>
      <c r="E259" s="255"/>
      <c r="F259" s="255"/>
      <c r="G259" s="255"/>
      <c r="H259" s="297"/>
      <c r="I259" s="255"/>
      <c r="J259" s="255"/>
      <c r="K259" s="81"/>
      <c r="L259" s="82"/>
      <c r="M259" s="83"/>
      <c r="N259" s="84"/>
      <c r="O259" s="85"/>
      <c r="P259" s="95"/>
    </row>
    <row r="260" spans="1:16" ht="56.25">
      <c r="A260" s="168"/>
      <c r="B260" s="199" t="s">
        <v>401</v>
      </c>
      <c r="C260" s="185" t="s">
        <v>256</v>
      </c>
      <c r="D260" s="193" t="s">
        <v>17</v>
      </c>
      <c r="E260" s="193">
        <v>46022</v>
      </c>
      <c r="F260" s="193" t="s">
        <v>17</v>
      </c>
      <c r="G260" s="193">
        <v>46021</v>
      </c>
      <c r="H260" s="200" t="s">
        <v>17</v>
      </c>
      <c r="I260" s="193" t="s">
        <v>17</v>
      </c>
      <c r="J260" s="193" t="s">
        <v>17</v>
      </c>
      <c r="K260" s="119"/>
      <c r="L260" s="120"/>
      <c r="M260" s="121"/>
      <c r="N260" s="122"/>
      <c r="O260" s="123"/>
      <c r="P260" s="87"/>
    </row>
    <row r="261" spans="1:16" ht="56.25">
      <c r="A261" s="168"/>
      <c r="B261" s="199" t="s">
        <v>402</v>
      </c>
      <c r="C261" s="200" t="s">
        <v>91</v>
      </c>
      <c r="D261" s="193" t="s">
        <v>17</v>
      </c>
      <c r="E261" s="193">
        <v>46022</v>
      </c>
      <c r="F261" s="190" t="s">
        <v>17</v>
      </c>
      <c r="G261" s="190">
        <v>46021</v>
      </c>
      <c r="H261" s="197" t="s">
        <v>17</v>
      </c>
      <c r="I261" s="193" t="s">
        <v>17</v>
      </c>
      <c r="J261" s="193" t="s">
        <v>17</v>
      </c>
      <c r="K261" s="119"/>
      <c r="L261" s="120"/>
      <c r="M261" s="121"/>
      <c r="N261" s="122"/>
      <c r="O261" s="123"/>
      <c r="P261" s="87"/>
    </row>
    <row r="262" spans="1:16" ht="112.5">
      <c r="A262" s="168"/>
      <c r="B262" s="199" t="s">
        <v>403</v>
      </c>
      <c r="C262" s="197" t="s">
        <v>166</v>
      </c>
      <c r="D262" s="193" t="s">
        <v>17</v>
      </c>
      <c r="E262" s="193">
        <v>46022</v>
      </c>
      <c r="F262" s="190" t="s">
        <v>17</v>
      </c>
      <c r="G262" s="190">
        <v>46021</v>
      </c>
      <c r="H262" s="197" t="s">
        <v>17</v>
      </c>
      <c r="I262" s="193" t="s">
        <v>17</v>
      </c>
      <c r="J262" s="193" t="s">
        <v>17</v>
      </c>
      <c r="K262" s="119"/>
      <c r="L262" s="120"/>
      <c r="M262" s="121"/>
      <c r="N262" s="122"/>
      <c r="O262" s="123"/>
      <c r="P262" s="87"/>
    </row>
    <row r="263" spans="1:16" ht="18.75" customHeight="1">
      <c r="A263" s="248" t="s">
        <v>167</v>
      </c>
      <c r="B263" s="327" t="s">
        <v>93</v>
      </c>
      <c r="C263" s="289" t="s">
        <v>257</v>
      </c>
      <c r="D263" s="257">
        <v>45658</v>
      </c>
      <c r="E263" s="257">
        <v>46022</v>
      </c>
      <c r="F263" s="257">
        <v>45658</v>
      </c>
      <c r="G263" s="257">
        <v>46022</v>
      </c>
      <c r="H263" s="289" t="s">
        <v>258</v>
      </c>
      <c r="I263" s="257" t="s">
        <v>310</v>
      </c>
      <c r="J263" s="257" t="s">
        <v>347</v>
      </c>
      <c r="K263" s="74"/>
      <c r="L263" s="74"/>
      <c r="M263" s="74"/>
      <c r="N263" s="74"/>
      <c r="O263" s="78"/>
      <c r="P263" s="96"/>
    </row>
    <row r="264" spans="1:16" ht="18.75">
      <c r="A264" s="266"/>
      <c r="B264" s="328"/>
      <c r="C264" s="290"/>
      <c r="D264" s="258"/>
      <c r="E264" s="258"/>
      <c r="F264" s="258"/>
      <c r="G264" s="258"/>
      <c r="H264" s="290"/>
      <c r="I264" s="258"/>
      <c r="J264" s="258"/>
      <c r="K264" s="81"/>
      <c r="L264" s="82"/>
      <c r="M264" s="83"/>
      <c r="N264" s="84"/>
      <c r="O264" s="85"/>
      <c r="P264" s="95"/>
    </row>
    <row r="265" spans="1:16" ht="18.75">
      <c r="A265" s="266"/>
      <c r="B265" s="328"/>
      <c r="C265" s="290"/>
      <c r="D265" s="258"/>
      <c r="E265" s="258"/>
      <c r="F265" s="258"/>
      <c r="G265" s="258"/>
      <c r="H265" s="290"/>
      <c r="I265" s="258"/>
      <c r="J265" s="258"/>
      <c r="K265" s="81"/>
      <c r="L265" s="82"/>
      <c r="M265" s="83"/>
      <c r="N265" s="84"/>
      <c r="O265" s="85"/>
      <c r="P265" s="95"/>
    </row>
    <row r="266" spans="1:16" ht="18.75">
      <c r="A266" s="266"/>
      <c r="B266" s="328"/>
      <c r="C266" s="290"/>
      <c r="D266" s="258"/>
      <c r="E266" s="258"/>
      <c r="F266" s="258"/>
      <c r="G266" s="258"/>
      <c r="H266" s="290"/>
      <c r="I266" s="258"/>
      <c r="J266" s="258"/>
      <c r="K266" s="81"/>
      <c r="L266" s="99"/>
      <c r="M266" s="100"/>
      <c r="N266" s="101"/>
      <c r="O266" s="102"/>
      <c r="P266" s="95"/>
    </row>
    <row r="267" spans="1:16" ht="116.25" customHeight="1">
      <c r="A267" s="249"/>
      <c r="B267" s="329"/>
      <c r="C267" s="291"/>
      <c r="D267" s="259"/>
      <c r="E267" s="259"/>
      <c r="F267" s="259"/>
      <c r="G267" s="259"/>
      <c r="H267" s="291"/>
      <c r="I267" s="259"/>
      <c r="J267" s="259"/>
      <c r="K267" s="81"/>
      <c r="L267" s="82"/>
      <c r="M267" s="83"/>
      <c r="N267" s="84"/>
      <c r="O267" s="85"/>
      <c r="P267" s="95"/>
    </row>
    <row r="268" spans="1:16" ht="18.75">
      <c r="A268" s="248" t="s">
        <v>168</v>
      </c>
      <c r="B268" s="298" t="s">
        <v>94</v>
      </c>
      <c r="C268" s="295" t="s">
        <v>146</v>
      </c>
      <c r="D268" s="254">
        <v>45658</v>
      </c>
      <c r="E268" s="254">
        <v>46022</v>
      </c>
      <c r="F268" s="254">
        <v>45658</v>
      </c>
      <c r="G268" s="254">
        <v>46022</v>
      </c>
      <c r="H268" s="295" t="s">
        <v>259</v>
      </c>
      <c r="I268" s="254" t="s">
        <v>348</v>
      </c>
      <c r="J268" s="254" t="s">
        <v>347</v>
      </c>
      <c r="K268" s="74"/>
      <c r="L268" s="74"/>
      <c r="M268" s="74"/>
      <c r="N268" s="74"/>
      <c r="O268" s="78"/>
      <c r="P268" s="96"/>
    </row>
    <row r="269" spans="1:16" ht="18.75">
      <c r="A269" s="266"/>
      <c r="B269" s="299"/>
      <c r="C269" s="296"/>
      <c r="D269" s="256"/>
      <c r="E269" s="256"/>
      <c r="F269" s="256"/>
      <c r="G269" s="256"/>
      <c r="H269" s="296"/>
      <c r="I269" s="256"/>
      <c r="J269" s="256"/>
      <c r="K269" s="81"/>
      <c r="L269" s="82"/>
      <c r="M269" s="83"/>
      <c r="N269" s="84"/>
      <c r="O269" s="85"/>
      <c r="P269" s="95"/>
    </row>
    <row r="270" spans="1:16" ht="18.75">
      <c r="A270" s="266"/>
      <c r="B270" s="299"/>
      <c r="C270" s="296"/>
      <c r="D270" s="256"/>
      <c r="E270" s="256"/>
      <c r="F270" s="256"/>
      <c r="G270" s="256"/>
      <c r="H270" s="296"/>
      <c r="I270" s="256"/>
      <c r="J270" s="256"/>
      <c r="K270" s="81"/>
      <c r="L270" s="82"/>
      <c r="M270" s="83"/>
      <c r="N270" s="84"/>
      <c r="O270" s="85"/>
      <c r="P270" s="95"/>
    </row>
    <row r="271" spans="1:16" ht="18.75">
      <c r="A271" s="266"/>
      <c r="B271" s="299"/>
      <c r="C271" s="296"/>
      <c r="D271" s="256"/>
      <c r="E271" s="256"/>
      <c r="F271" s="256"/>
      <c r="G271" s="256"/>
      <c r="H271" s="296"/>
      <c r="I271" s="256"/>
      <c r="J271" s="256"/>
      <c r="K271" s="81"/>
      <c r="L271" s="99"/>
      <c r="M271" s="100"/>
      <c r="N271" s="101"/>
      <c r="O271" s="102"/>
      <c r="P271" s="95"/>
    </row>
    <row r="272" spans="1:16" ht="131.25" customHeight="1">
      <c r="A272" s="249"/>
      <c r="B272" s="300"/>
      <c r="C272" s="297"/>
      <c r="D272" s="255"/>
      <c r="E272" s="255"/>
      <c r="F272" s="255"/>
      <c r="G272" s="255"/>
      <c r="H272" s="297"/>
      <c r="I272" s="255"/>
      <c r="J272" s="255"/>
      <c r="K272" s="81"/>
      <c r="L272" s="82"/>
      <c r="M272" s="83"/>
      <c r="N272" s="84"/>
      <c r="O272" s="85"/>
      <c r="P272" s="95"/>
    </row>
    <row r="273" spans="1:16" ht="112.5">
      <c r="A273" s="168"/>
      <c r="B273" s="199" t="s">
        <v>404</v>
      </c>
      <c r="C273" s="200" t="s">
        <v>146</v>
      </c>
      <c r="D273" s="193" t="s">
        <v>17</v>
      </c>
      <c r="E273" s="193" t="s">
        <v>115</v>
      </c>
      <c r="F273" s="193" t="s">
        <v>17</v>
      </c>
      <c r="G273" s="193" t="s">
        <v>349</v>
      </c>
      <c r="H273" s="200" t="s">
        <v>17</v>
      </c>
      <c r="I273" s="193" t="s">
        <v>17</v>
      </c>
      <c r="J273" s="193" t="s">
        <v>17</v>
      </c>
      <c r="K273" s="119"/>
      <c r="L273" s="120"/>
      <c r="M273" s="121"/>
      <c r="N273" s="122"/>
      <c r="O273" s="123"/>
      <c r="P273" s="87"/>
    </row>
    <row r="274" spans="1:16" ht="15" customHeight="1">
      <c r="A274" s="308" t="s">
        <v>260</v>
      </c>
      <c r="B274" s="309"/>
      <c r="C274" s="309"/>
      <c r="D274" s="309"/>
      <c r="E274" s="309"/>
      <c r="F274" s="309"/>
      <c r="G274" s="309"/>
      <c r="H274" s="309"/>
      <c r="I274" s="309"/>
      <c r="J274" s="310"/>
      <c r="K274" s="74"/>
      <c r="L274" s="74"/>
      <c r="M274" s="74"/>
      <c r="N274" s="74"/>
      <c r="O274" s="78"/>
      <c r="P274" s="96"/>
    </row>
    <row r="275" spans="1:16" ht="4.5" customHeight="1">
      <c r="A275" s="311"/>
      <c r="B275" s="312"/>
      <c r="C275" s="312"/>
      <c r="D275" s="312"/>
      <c r="E275" s="312"/>
      <c r="F275" s="312"/>
      <c r="G275" s="312"/>
      <c r="H275" s="312"/>
      <c r="I275" s="312"/>
      <c r="J275" s="313"/>
      <c r="K275" s="81"/>
      <c r="L275" s="82"/>
      <c r="M275" s="83"/>
      <c r="N275" s="84"/>
      <c r="O275" s="85"/>
      <c r="P275" s="95"/>
    </row>
    <row r="276" spans="1:16" ht="18.75" hidden="1">
      <c r="A276" s="311"/>
      <c r="B276" s="312"/>
      <c r="C276" s="312"/>
      <c r="D276" s="312"/>
      <c r="E276" s="312"/>
      <c r="F276" s="312"/>
      <c r="G276" s="312"/>
      <c r="H276" s="312"/>
      <c r="I276" s="312"/>
      <c r="J276" s="313"/>
      <c r="K276" s="81"/>
      <c r="L276" s="82"/>
      <c r="M276" s="83"/>
      <c r="N276" s="84"/>
      <c r="O276" s="85"/>
      <c r="P276" s="95"/>
    </row>
    <row r="277" spans="1:16" ht="5.25" customHeight="1">
      <c r="A277" s="311"/>
      <c r="B277" s="312"/>
      <c r="C277" s="312"/>
      <c r="D277" s="312"/>
      <c r="E277" s="312"/>
      <c r="F277" s="312"/>
      <c r="G277" s="312"/>
      <c r="H277" s="312"/>
      <c r="I277" s="312"/>
      <c r="J277" s="313"/>
      <c r="K277" s="81"/>
      <c r="L277" s="99"/>
      <c r="M277" s="100"/>
      <c r="N277" s="84"/>
      <c r="O277" s="102"/>
      <c r="P277" s="95"/>
    </row>
    <row r="278" spans="1:16" ht="18.75" hidden="1">
      <c r="A278" s="314"/>
      <c r="B278" s="315"/>
      <c r="C278" s="315"/>
      <c r="D278" s="315"/>
      <c r="E278" s="315"/>
      <c r="F278" s="315"/>
      <c r="G278" s="315"/>
      <c r="H278" s="315"/>
      <c r="I278" s="315"/>
      <c r="J278" s="316"/>
      <c r="K278" s="81"/>
      <c r="L278" s="82"/>
      <c r="M278" s="83"/>
      <c r="N278" s="84"/>
      <c r="O278" s="85"/>
      <c r="P278" s="95"/>
    </row>
    <row r="279" spans="1:16" ht="18.75">
      <c r="A279" s="248">
        <v>17</v>
      </c>
      <c r="B279" s="306" t="s">
        <v>567</v>
      </c>
      <c r="C279" s="307" t="s">
        <v>261</v>
      </c>
      <c r="D279" s="267">
        <v>45658</v>
      </c>
      <c r="E279" s="267">
        <v>46022</v>
      </c>
      <c r="F279" s="267">
        <v>45658</v>
      </c>
      <c r="G279" s="267">
        <v>46022</v>
      </c>
      <c r="H279" s="330" t="s">
        <v>376</v>
      </c>
      <c r="I279" s="267" t="s">
        <v>377</v>
      </c>
      <c r="J279" s="254" t="s">
        <v>309</v>
      </c>
      <c r="K279" s="74"/>
      <c r="L279" s="74"/>
      <c r="M279" s="74"/>
      <c r="N279" s="74"/>
      <c r="O279" s="78"/>
      <c r="P279" s="96"/>
    </row>
    <row r="280" spans="1:16" ht="18.75">
      <c r="A280" s="266"/>
      <c r="B280" s="306"/>
      <c r="C280" s="307"/>
      <c r="D280" s="267"/>
      <c r="E280" s="267"/>
      <c r="F280" s="267"/>
      <c r="G280" s="267"/>
      <c r="H280" s="331"/>
      <c r="I280" s="267"/>
      <c r="J280" s="256"/>
      <c r="K280" s="81"/>
      <c r="L280" s="82"/>
      <c r="M280" s="83"/>
      <c r="N280" s="84"/>
      <c r="O280" s="85"/>
      <c r="P280" s="95"/>
    </row>
    <row r="281" spans="1:16" ht="18.75">
      <c r="A281" s="266"/>
      <c r="B281" s="306"/>
      <c r="C281" s="307"/>
      <c r="D281" s="267"/>
      <c r="E281" s="267"/>
      <c r="F281" s="267"/>
      <c r="G281" s="267"/>
      <c r="H281" s="331"/>
      <c r="I281" s="267"/>
      <c r="J281" s="256"/>
      <c r="K281" s="81"/>
      <c r="L281" s="82"/>
      <c r="M281" s="83"/>
      <c r="N281" s="84"/>
      <c r="O281" s="85"/>
      <c r="P281" s="95"/>
    </row>
    <row r="282" spans="1:16" ht="18.75">
      <c r="A282" s="266"/>
      <c r="B282" s="306"/>
      <c r="C282" s="307"/>
      <c r="D282" s="267"/>
      <c r="E282" s="267"/>
      <c r="F282" s="267"/>
      <c r="G282" s="267"/>
      <c r="H282" s="331"/>
      <c r="I282" s="267"/>
      <c r="J282" s="256"/>
      <c r="K282" s="81"/>
      <c r="L282" s="99"/>
      <c r="M282" s="100"/>
      <c r="N282" s="101"/>
      <c r="O282" s="102"/>
      <c r="P282" s="95"/>
    </row>
    <row r="283" spans="1:16" ht="171.75" customHeight="1">
      <c r="A283" s="249"/>
      <c r="B283" s="306"/>
      <c r="C283" s="307"/>
      <c r="D283" s="267"/>
      <c r="E283" s="267"/>
      <c r="F283" s="267"/>
      <c r="G283" s="267"/>
      <c r="H283" s="332"/>
      <c r="I283" s="267"/>
      <c r="J283" s="255"/>
      <c r="K283" s="81"/>
      <c r="L283" s="82"/>
      <c r="M283" s="83"/>
      <c r="N283" s="84"/>
      <c r="O283" s="85"/>
      <c r="P283" s="95"/>
    </row>
    <row r="284" spans="1:16" ht="18.75">
      <c r="A284" s="248" t="s">
        <v>169</v>
      </c>
      <c r="B284" s="286" t="s">
        <v>170</v>
      </c>
      <c r="C284" s="274" t="s">
        <v>261</v>
      </c>
      <c r="D284" s="267">
        <v>45658</v>
      </c>
      <c r="E284" s="267">
        <v>46022</v>
      </c>
      <c r="F284" s="267">
        <v>45658</v>
      </c>
      <c r="G284" s="267">
        <v>46022</v>
      </c>
      <c r="H284" s="285" t="s">
        <v>262</v>
      </c>
      <c r="I284" s="244" t="s">
        <v>476</v>
      </c>
      <c r="J284" s="254" t="s">
        <v>309</v>
      </c>
      <c r="K284" s="74"/>
      <c r="L284" s="74"/>
      <c r="M284" s="74"/>
      <c r="N284" s="74"/>
      <c r="O284" s="78"/>
      <c r="P284" s="96"/>
    </row>
    <row r="285" spans="1:16" ht="18.75">
      <c r="A285" s="266"/>
      <c r="B285" s="286"/>
      <c r="C285" s="274"/>
      <c r="D285" s="267"/>
      <c r="E285" s="267"/>
      <c r="F285" s="267"/>
      <c r="G285" s="267"/>
      <c r="H285" s="285"/>
      <c r="I285" s="244"/>
      <c r="J285" s="256"/>
      <c r="K285" s="81"/>
      <c r="L285" s="82"/>
      <c r="M285" s="83"/>
      <c r="N285" s="84"/>
      <c r="O285" s="85"/>
      <c r="P285" s="95"/>
    </row>
    <row r="286" spans="1:16" ht="18.75">
      <c r="A286" s="266"/>
      <c r="B286" s="286"/>
      <c r="C286" s="274"/>
      <c r="D286" s="267"/>
      <c r="E286" s="267"/>
      <c r="F286" s="267"/>
      <c r="G286" s="267"/>
      <c r="H286" s="285"/>
      <c r="I286" s="244"/>
      <c r="J286" s="256"/>
      <c r="K286" s="81"/>
      <c r="L286" s="82"/>
      <c r="M286" s="83"/>
      <c r="N286" s="84"/>
      <c r="O286" s="85"/>
      <c r="P286" s="95"/>
    </row>
    <row r="287" spans="1:16" ht="18.75">
      <c r="A287" s="266"/>
      <c r="B287" s="286"/>
      <c r="C287" s="274"/>
      <c r="D287" s="267"/>
      <c r="E287" s="267"/>
      <c r="F287" s="267"/>
      <c r="G287" s="267"/>
      <c r="H287" s="285"/>
      <c r="I287" s="244"/>
      <c r="J287" s="256"/>
      <c r="K287" s="81"/>
      <c r="L287" s="99"/>
      <c r="M287" s="100"/>
      <c r="N287" s="101"/>
      <c r="O287" s="102"/>
      <c r="P287" s="95"/>
    </row>
    <row r="288" spans="1:16" ht="123" customHeight="1">
      <c r="A288" s="249"/>
      <c r="B288" s="286"/>
      <c r="C288" s="274"/>
      <c r="D288" s="267"/>
      <c r="E288" s="267"/>
      <c r="F288" s="267"/>
      <c r="G288" s="267"/>
      <c r="H288" s="285"/>
      <c r="I288" s="244"/>
      <c r="J288" s="255"/>
      <c r="K288" s="81"/>
      <c r="L288" s="82"/>
      <c r="M288" s="83"/>
      <c r="N288" s="84"/>
      <c r="O288" s="85"/>
      <c r="P288" s="95"/>
    </row>
    <row r="289" spans="1:16" ht="318.75">
      <c r="A289" s="168"/>
      <c r="B289" s="194" t="s">
        <v>405</v>
      </c>
      <c r="C289" s="195" t="s">
        <v>128</v>
      </c>
      <c r="D289" s="193" t="s">
        <v>17</v>
      </c>
      <c r="E289" s="193" t="s">
        <v>116</v>
      </c>
      <c r="F289" s="193" t="s">
        <v>17</v>
      </c>
      <c r="G289" s="193" t="s">
        <v>475</v>
      </c>
      <c r="H289" s="195" t="s">
        <v>17</v>
      </c>
      <c r="I289" s="193" t="s">
        <v>17</v>
      </c>
      <c r="J289" s="193" t="s">
        <v>17</v>
      </c>
      <c r="K289" s="119"/>
      <c r="L289" s="120"/>
      <c r="M289" s="121"/>
      <c r="N289" s="122"/>
      <c r="O289" s="123"/>
      <c r="P289" s="87"/>
    </row>
    <row r="290" spans="1:16" ht="114" customHeight="1">
      <c r="A290" s="168"/>
      <c r="B290" s="196" t="s">
        <v>406</v>
      </c>
      <c r="C290" s="195" t="s">
        <v>128</v>
      </c>
      <c r="D290" s="193" t="s">
        <v>17</v>
      </c>
      <c r="E290" s="193" t="s">
        <v>116</v>
      </c>
      <c r="F290" s="193" t="s">
        <v>17</v>
      </c>
      <c r="G290" s="193" t="s">
        <v>475</v>
      </c>
      <c r="H290" s="195" t="s">
        <v>17</v>
      </c>
      <c r="I290" s="193" t="s">
        <v>17</v>
      </c>
      <c r="J290" s="193" t="s">
        <v>17</v>
      </c>
      <c r="K290" s="119"/>
      <c r="L290" s="120"/>
      <c r="M290" s="121"/>
      <c r="N290" s="122"/>
      <c r="O290" s="123"/>
      <c r="P290" s="87"/>
    </row>
    <row r="291" spans="1:16" ht="161.25" customHeight="1">
      <c r="A291" s="168"/>
      <c r="B291" s="196" t="s">
        <v>407</v>
      </c>
      <c r="C291" s="195" t="s">
        <v>171</v>
      </c>
      <c r="D291" s="193" t="s">
        <v>17</v>
      </c>
      <c r="E291" s="193" t="s">
        <v>116</v>
      </c>
      <c r="F291" s="193" t="s">
        <v>17</v>
      </c>
      <c r="G291" s="193" t="s">
        <v>475</v>
      </c>
      <c r="H291" s="195" t="s">
        <v>17</v>
      </c>
      <c r="I291" s="193" t="s">
        <v>17</v>
      </c>
      <c r="J291" s="193" t="s">
        <v>17</v>
      </c>
      <c r="K291" s="119"/>
      <c r="L291" s="120"/>
      <c r="M291" s="121"/>
      <c r="N291" s="122"/>
      <c r="O291" s="123"/>
      <c r="P291" s="87"/>
    </row>
    <row r="292" spans="1:16" ht="18.75">
      <c r="A292" s="248" t="s">
        <v>172</v>
      </c>
      <c r="B292" s="306" t="s">
        <v>96</v>
      </c>
      <c r="C292" s="307" t="s">
        <v>263</v>
      </c>
      <c r="D292" s="267">
        <v>45658</v>
      </c>
      <c r="E292" s="267">
        <v>46022</v>
      </c>
      <c r="F292" s="267">
        <v>45658</v>
      </c>
      <c r="G292" s="267">
        <v>46022</v>
      </c>
      <c r="H292" s="287" t="s">
        <v>264</v>
      </c>
      <c r="I292" s="267" t="s">
        <v>353</v>
      </c>
      <c r="J292" s="254" t="s">
        <v>309</v>
      </c>
      <c r="K292" s="74"/>
      <c r="L292" s="74"/>
      <c r="M292" s="74"/>
      <c r="N292" s="74"/>
      <c r="O292" s="78"/>
      <c r="P292" s="96"/>
    </row>
    <row r="293" spans="1:16" ht="18.75">
      <c r="A293" s="266"/>
      <c r="B293" s="306"/>
      <c r="C293" s="307"/>
      <c r="D293" s="267"/>
      <c r="E293" s="267"/>
      <c r="F293" s="267"/>
      <c r="G293" s="267"/>
      <c r="H293" s="287"/>
      <c r="I293" s="267"/>
      <c r="J293" s="256"/>
      <c r="K293" s="81"/>
      <c r="L293" s="82"/>
      <c r="M293" s="83"/>
      <c r="N293" s="84"/>
      <c r="O293" s="85"/>
      <c r="P293" s="95"/>
    </row>
    <row r="294" spans="1:16" ht="18.75">
      <c r="A294" s="266"/>
      <c r="B294" s="306"/>
      <c r="C294" s="307"/>
      <c r="D294" s="267"/>
      <c r="E294" s="267"/>
      <c r="F294" s="267"/>
      <c r="G294" s="267"/>
      <c r="H294" s="287"/>
      <c r="I294" s="267"/>
      <c r="J294" s="256"/>
      <c r="K294" s="81"/>
      <c r="L294" s="82"/>
      <c r="M294" s="83"/>
      <c r="N294" s="84"/>
      <c r="O294" s="85"/>
      <c r="P294" s="95"/>
    </row>
    <row r="295" spans="1:16" ht="18.75">
      <c r="A295" s="266"/>
      <c r="B295" s="306"/>
      <c r="C295" s="307"/>
      <c r="D295" s="267"/>
      <c r="E295" s="267"/>
      <c r="F295" s="267"/>
      <c r="G295" s="267"/>
      <c r="H295" s="287"/>
      <c r="I295" s="267"/>
      <c r="J295" s="256"/>
      <c r="K295" s="81"/>
      <c r="L295" s="99"/>
      <c r="M295" s="100"/>
      <c r="N295" s="101"/>
      <c r="O295" s="102"/>
      <c r="P295" s="95"/>
    </row>
    <row r="296" spans="1:16" ht="67.5" customHeight="1">
      <c r="A296" s="249"/>
      <c r="B296" s="306"/>
      <c r="C296" s="307"/>
      <c r="D296" s="267"/>
      <c r="E296" s="267"/>
      <c r="F296" s="267"/>
      <c r="G296" s="267"/>
      <c r="H296" s="287"/>
      <c r="I296" s="267"/>
      <c r="J296" s="255"/>
      <c r="K296" s="81"/>
      <c r="L296" s="82"/>
      <c r="M296" s="83"/>
      <c r="N296" s="84"/>
      <c r="O296" s="85"/>
      <c r="P296" s="95"/>
    </row>
    <row r="297" spans="1:16" ht="18.75">
      <c r="A297" s="248" t="s">
        <v>173</v>
      </c>
      <c r="B297" s="286" t="s">
        <v>568</v>
      </c>
      <c r="C297" s="274" t="s">
        <v>139</v>
      </c>
      <c r="D297" s="267">
        <v>45658</v>
      </c>
      <c r="E297" s="267">
        <v>46022</v>
      </c>
      <c r="F297" s="267">
        <v>45658</v>
      </c>
      <c r="G297" s="267">
        <v>46022</v>
      </c>
      <c r="H297" s="285" t="s">
        <v>265</v>
      </c>
      <c r="I297" s="267" t="s">
        <v>354</v>
      </c>
      <c r="J297" s="254" t="s">
        <v>309</v>
      </c>
      <c r="K297" s="74"/>
      <c r="L297" s="74"/>
      <c r="M297" s="74"/>
      <c r="N297" s="74"/>
      <c r="O297" s="78"/>
      <c r="P297" s="96"/>
    </row>
    <row r="298" spans="1:16" ht="18.75">
      <c r="A298" s="266"/>
      <c r="B298" s="286"/>
      <c r="C298" s="274"/>
      <c r="D298" s="267"/>
      <c r="E298" s="267"/>
      <c r="F298" s="267"/>
      <c r="G298" s="267"/>
      <c r="H298" s="285"/>
      <c r="I298" s="267"/>
      <c r="J298" s="256"/>
      <c r="K298" s="81"/>
      <c r="L298" s="82"/>
      <c r="M298" s="83"/>
      <c r="N298" s="84"/>
      <c r="O298" s="85"/>
      <c r="P298" s="95"/>
    </row>
    <row r="299" spans="1:16" ht="18.75">
      <c r="A299" s="266"/>
      <c r="B299" s="286"/>
      <c r="C299" s="274"/>
      <c r="D299" s="267"/>
      <c r="E299" s="267"/>
      <c r="F299" s="267"/>
      <c r="G299" s="267"/>
      <c r="H299" s="285"/>
      <c r="I299" s="267"/>
      <c r="J299" s="256"/>
      <c r="K299" s="81"/>
      <c r="L299" s="82"/>
      <c r="M299" s="83"/>
      <c r="N299" s="84"/>
      <c r="O299" s="85"/>
      <c r="P299" s="95"/>
    </row>
    <row r="300" spans="1:16" ht="18.75">
      <c r="A300" s="266"/>
      <c r="B300" s="286"/>
      <c r="C300" s="274"/>
      <c r="D300" s="267"/>
      <c r="E300" s="267"/>
      <c r="F300" s="267"/>
      <c r="G300" s="267"/>
      <c r="H300" s="285"/>
      <c r="I300" s="267"/>
      <c r="J300" s="256"/>
      <c r="K300" s="81"/>
      <c r="L300" s="99"/>
      <c r="M300" s="100"/>
      <c r="N300" s="101"/>
      <c r="O300" s="102"/>
      <c r="P300" s="95"/>
    </row>
    <row r="301" spans="1:16" ht="50.25" customHeight="1">
      <c r="A301" s="249"/>
      <c r="B301" s="286"/>
      <c r="C301" s="274"/>
      <c r="D301" s="267"/>
      <c r="E301" s="267"/>
      <c r="F301" s="267"/>
      <c r="G301" s="267"/>
      <c r="H301" s="285"/>
      <c r="I301" s="267"/>
      <c r="J301" s="255"/>
      <c r="K301" s="81"/>
      <c r="L301" s="82"/>
      <c r="M301" s="83"/>
      <c r="N301" s="84"/>
      <c r="O301" s="85"/>
      <c r="P301" s="95"/>
    </row>
    <row r="302" spans="1:16" ht="112.5">
      <c r="A302" s="168"/>
      <c r="B302" s="194" t="s">
        <v>408</v>
      </c>
      <c r="C302" s="195" t="s">
        <v>174</v>
      </c>
      <c r="D302" s="193" t="s">
        <v>17</v>
      </c>
      <c r="E302" s="193">
        <v>46022</v>
      </c>
      <c r="F302" s="193" t="s">
        <v>17</v>
      </c>
      <c r="G302" s="193">
        <v>45737</v>
      </c>
      <c r="H302" s="195" t="s">
        <v>17</v>
      </c>
      <c r="I302" s="193" t="s">
        <v>17</v>
      </c>
      <c r="J302" s="193" t="s">
        <v>17</v>
      </c>
      <c r="K302" s="119"/>
      <c r="L302" s="120"/>
      <c r="M302" s="121"/>
      <c r="N302" s="122"/>
      <c r="O302" s="123"/>
      <c r="P302" s="87"/>
    </row>
    <row r="303" spans="1:16" ht="110.25" customHeight="1">
      <c r="A303" s="168"/>
      <c r="B303" s="194" t="s">
        <v>409</v>
      </c>
      <c r="C303" s="195" t="s">
        <v>139</v>
      </c>
      <c r="D303" s="193" t="s">
        <v>17</v>
      </c>
      <c r="E303" s="193">
        <v>46022</v>
      </c>
      <c r="F303" s="193" t="s">
        <v>17</v>
      </c>
      <c r="G303" s="193" t="s">
        <v>477</v>
      </c>
      <c r="H303" s="195" t="s">
        <v>17</v>
      </c>
      <c r="I303" s="193" t="s">
        <v>17</v>
      </c>
      <c r="J303" s="193" t="s">
        <v>17</v>
      </c>
      <c r="K303" s="119"/>
      <c r="L303" s="120"/>
      <c r="M303" s="121"/>
      <c r="N303" s="122"/>
      <c r="O303" s="123"/>
      <c r="P303" s="87"/>
    </row>
    <row r="304" spans="1:16" ht="18.75">
      <c r="A304" s="248" t="s">
        <v>175</v>
      </c>
      <c r="B304" s="306" t="s">
        <v>356</v>
      </c>
      <c r="C304" s="307" t="s">
        <v>411</v>
      </c>
      <c r="D304" s="267">
        <v>45658</v>
      </c>
      <c r="E304" s="267">
        <v>46022</v>
      </c>
      <c r="F304" s="267">
        <v>45658</v>
      </c>
      <c r="G304" s="267">
        <v>46022</v>
      </c>
      <c r="H304" s="288" t="s">
        <v>378</v>
      </c>
      <c r="I304" s="244" t="s">
        <v>310</v>
      </c>
      <c r="J304" s="245" t="s">
        <v>487</v>
      </c>
      <c r="K304" s="74"/>
      <c r="L304" s="74"/>
      <c r="M304" s="74"/>
      <c r="N304" s="74"/>
      <c r="O304" s="78"/>
      <c r="P304" s="96"/>
    </row>
    <row r="305" spans="1:16" ht="18.75">
      <c r="A305" s="266"/>
      <c r="B305" s="306"/>
      <c r="C305" s="307"/>
      <c r="D305" s="267"/>
      <c r="E305" s="267"/>
      <c r="F305" s="267"/>
      <c r="G305" s="267"/>
      <c r="H305" s="288"/>
      <c r="I305" s="244"/>
      <c r="J305" s="246"/>
      <c r="K305" s="119"/>
      <c r="L305" s="120"/>
      <c r="M305" s="121"/>
      <c r="N305" s="122"/>
      <c r="O305" s="123"/>
      <c r="P305" s="87"/>
    </row>
    <row r="306" spans="1:16" ht="18.75">
      <c r="A306" s="266"/>
      <c r="B306" s="306"/>
      <c r="C306" s="307"/>
      <c r="D306" s="267"/>
      <c r="E306" s="267"/>
      <c r="F306" s="267"/>
      <c r="G306" s="267"/>
      <c r="H306" s="288"/>
      <c r="I306" s="244"/>
      <c r="J306" s="246"/>
      <c r="K306" s="119"/>
      <c r="L306" s="120"/>
      <c r="M306" s="121"/>
      <c r="N306" s="122"/>
      <c r="O306" s="123"/>
      <c r="P306" s="87"/>
    </row>
    <row r="307" spans="1:16" ht="18.75">
      <c r="A307" s="266"/>
      <c r="B307" s="306"/>
      <c r="C307" s="307"/>
      <c r="D307" s="267"/>
      <c r="E307" s="267"/>
      <c r="F307" s="267"/>
      <c r="G307" s="267"/>
      <c r="H307" s="288"/>
      <c r="I307" s="244"/>
      <c r="J307" s="246"/>
      <c r="K307" s="119"/>
      <c r="L307" s="120"/>
      <c r="M307" s="121"/>
      <c r="N307" s="122"/>
      <c r="O307" s="123"/>
      <c r="P307" s="87"/>
    </row>
    <row r="308" spans="1:16" ht="56.25" customHeight="1">
      <c r="A308" s="249"/>
      <c r="B308" s="306"/>
      <c r="C308" s="307"/>
      <c r="D308" s="267"/>
      <c r="E308" s="267"/>
      <c r="F308" s="267"/>
      <c r="G308" s="267"/>
      <c r="H308" s="288"/>
      <c r="I308" s="244"/>
      <c r="J308" s="247"/>
      <c r="K308" s="119"/>
      <c r="L308" s="120"/>
      <c r="M308" s="121"/>
      <c r="N308" s="122"/>
      <c r="O308" s="123"/>
      <c r="P308" s="87"/>
    </row>
    <row r="309" spans="1:16" s="160" customFormat="1" ht="26.25" customHeight="1">
      <c r="A309" s="239" t="s">
        <v>176</v>
      </c>
      <c r="B309" s="242" t="s">
        <v>410</v>
      </c>
      <c r="C309" s="243" t="s">
        <v>411</v>
      </c>
      <c r="D309" s="244">
        <v>45658</v>
      </c>
      <c r="E309" s="244">
        <v>46022</v>
      </c>
      <c r="F309" s="244">
        <v>45658</v>
      </c>
      <c r="G309" s="244">
        <v>46022</v>
      </c>
      <c r="H309" s="243" t="s">
        <v>236</v>
      </c>
      <c r="I309" s="245" t="s">
        <v>313</v>
      </c>
      <c r="J309" s="245" t="s">
        <v>478</v>
      </c>
      <c r="K309" s="74"/>
      <c r="L309" s="74"/>
      <c r="M309" s="74"/>
      <c r="N309" s="74"/>
      <c r="O309" s="78"/>
      <c r="P309" s="96"/>
    </row>
    <row r="310" spans="1:16" s="160" customFormat="1" ht="52.5" customHeight="1">
      <c r="A310" s="240"/>
      <c r="B310" s="242"/>
      <c r="C310" s="243"/>
      <c r="D310" s="244"/>
      <c r="E310" s="244"/>
      <c r="F310" s="244"/>
      <c r="G310" s="244"/>
      <c r="H310" s="243"/>
      <c r="I310" s="246"/>
      <c r="J310" s="246"/>
      <c r="K310" s="162"/>
      <c r="L310" s="163"/>
      <c r="M310" s="164"/>
      <c r="N310" s="165"/>
      <c r="O310" s="166"/>
      <c r="P310" s="161"/>
    </row>
    <row r="311" spans="1:16" s="160" customFormat="1" ht="136.5" customHeight="1">
      <c r="A311" s="240"/>
      <c r="B311" s="242"/>
      <c r="C311" s="243"/>
      <c r="D311" s="244"/>
      <c r="E311" s="244"/>
      <c r="F311" s="244"/>
      <c r="G311" s="244"/>
      <c r="H311" s="243"/>
      <c r="I311" s="246"/>
      <c r="J311" s="246"/>
      <c r="K311" s="162"/>
      <c r="L311" s="163"/>
      <c r="M311" s="164"/>
      <c r="N311" s="165"/>
      <c r="O311" s="166"/>
      <c r="P311" s="161"/>
    </row>
    <row r="312" spans="1:16" s="160" customFormat="1" ht="18.75" customHeight="1">
      <c r="A312" s="240"/>
      <c r="B312" s="242"/>
      <c r="C312" s="243"/>
      <c r="D312" s="244"/>
      <c r="E312" s="244"/>
      <c r="F312" s="244"/>
      <c r="G312" s="244"/>
      <c r="H312" s="243"/>
      <c r="I312" s="246"/>
      <c r="J312" s="246"/>
      <c r="K312" s="162"/>
      <c r="L312" s="163"/>
      <c r="M312" s="164"/>
      <c r="N312" s="165"/>
      <c r="O312" s="166"/>
      <c r="P312" s="161"/>
    </row>
    <row r="313" spans="1:16" s="160" customFormat="1" ht="18.75" customHeight="1">
      <c r="A313" s="241"/>
      <c r="B313" s="242"/>
      <c r="C313" s="243"/>
      <c r="D313" s="244"/>
      <c r="E313" s="244"/>
      <c r="F313" s="244"/>
      <c r="G313" s="244"/>
      <c r="H313" s="243"/>
      <c r="I313" s="247"/>
      <c r="J313" s="247"/>
      <c r="K313" s="162"/>
      <c r="L313" s="163"/>
      <c r="M313" s="164"/>
      <c r="N313" s="165"/>
      <c r="O313" s="166"/>
      <c r="P313" s="161"/>
    </row>
    <row r="314" spans="1:16" s="160" customFormat="1" ht="96" customHeight="1">
      <c r="A314" s="168"/>
      <c r="B314" s="196" t="s">
        <v>412</v>
      </c>
      <c r="C314" s="195" t="s">
        <v>411</v>
      </c>
      <c r="D314" s="200" t="s">
        <v>177</v>
      </c>
      <c r="E314" s="193">
        <v>46022</v>
      </c>
      <c r="F314" s="200" t="s">
        <v>177</v>
      </c>
      <c r="G314" s="193" t="s">
        <v>327</v>
      </c>
      <c r="H314" s="195" t="s">
        <v>177</v>
      </c>
      <c r="I314" s="193" t="s">
        <v>17</v>
      </c>
      <c r="J314" s="193" t="s">
        <v>17</v>
      </c>
      <c r="K314" s="162"/>
      <c r="L314" s="163"/>
      <c r="M314" s="164"/>
      <c r="N314" s="165"/>
      <c r="O314" s="166"/>
      <c r="P314" s="161"/>
    </row>
    <row r="315" spans="1:16" s="160" customFormat="1" ht="57" customHeight="1">
      <c r="A315" s="204"/>
      <c r="B315" s="317" t="s">
        <v>572</v>
      </c>
      <c r="C315" s="317"/>
      <c r="D315" s="317"/>
      <c r="E315" s="317"/>
      <c r="F315" s="317"/>
      <c r="G315" s="317"/>
      <c r="H315" s="317"/>
      <c r="I315" s="317"/>
      <c r="J315" s="318"/>
      <c r="K315" s="162"/>
      <c r="L315" s="163"/>
      <c r="M315" s="164"/>
      <c r="N315" s="165"/>
      <c r="O315" s="166"/>
      <c r="P315" s="161"/>
    </row>
    <row r="316" spans="1:16" ht="26.25" customHeight="1">
      <c r="A316" s="239"/>
      <c r="B316" s="242" t="s">
        <v>413</v>
      </c>
      <c r="C316" s="243" t="s">
        <v>352</v>
      </c>
      <c r="D316" s="244">
        <v>45658</v>
      </c>
      <c r="E316" s="244">
        <v>46022</v>
      </c>
      <c r="F316" s="244">
        <v>45658</v>
      </c>
      <c r="G316" s="244">
        <v>46022</v>
      </c>
      <c r="H316" s="243" t="s">
        <v>375</v>
      </c>
      <c r="I316" s="245" t="s">
        <v>492</v>
      </c>
      <c r="J316" s="245" t="s">
        <v>488</v>
      </c>
      <c r="K316" s="74"/>
      <c r="L316" s="74"/>
      <c r="M316" s="74"/>
      <c r="N316" s="74"/>
      <c r="O316" s="78"/>
      <c r="P316" s="96"/>
    </row>
    <row r="317" spans="1:16" ht="52.5" customHeight="1">
      <c r="A317" s="240"/>
      <c r="B317" s="242"/>
      <c r="C317" s="243"/>
      <c r="D317" s="244"/>
      <c r="E317" s="244"/>
      <c r="F317" s="244"/>
      <c r="G317" s="244"/>
      <c r="H317" s="243"/>
      <c r="I317" s="246"/>
      <c r="J317" s="246"/>
      <c r="K317" s="119"/>
      <c r="L317" s="120"/>
      <c r="M317" s="121"/>
      <c r="N317" s="122"/>
      <c r="O317" s="123"/>
      <c r="P317" s="87"/>
    </row>
    <row r="318" spans="1:16" ht="70.5" customHeight="1">
      <c r="A318" s="240"/>
      <c r="B318" s="242"/>
      <c r="C318" s="243"/>
      <c r="D318" s="244"/>
      <c r="E318" s="244"/>
      <c r="F318" s="244"/>
      <c r="G318" s="244"/>
      <c r="H318" s="243"/>
      <c r="I318" s="246"/>
      <c r="J318" s="246"/>
      <c r="K318" s="119"/>
      <c r="L318" s="120"/>
      <c r="M318" s="121"/>
      <c r="N318" s="122"/>
      <c r="O318" s="123"/>
      <c r="P318" s="87"/>
    </row>
    <row r="319" spans="1:16" ht="18.75" customHeight="1">
      <c r="A319" s="240"/>
      <c r="B319" s="242"/>
      <c r="C319" s="243"/>
      <c r="D319" s="244"/>
      <c r="E319" s="244"/>
      <c r="F319" s="244"/>
      <c r="G319" s="244"/>
      <c r="H319" s="243"/>
      <c r="I319" s="246"/>
      <c r="J319" s="246"/>
      <c r="K319" s="119"/>
      <c r="L319" s="120"/>
      <c r="M319" s="121"/>
      <c r="N319" s="122"/>
      <c r="O319" s="123"/>
      <c r="P319" s="87"/>
    </row>
    <row r="320" spans="1:16" ht="18.75" customHeight="1">
      <c r="A320" s="241"/>
      <c r="B320" s="242"/>
      <c r="C320" s="243"/>
      <c r="D320" s="244"/>
      <c r="E320" s="244"/>
      <c r="F320" s="244"/>
      <c r="G320" s="244"/>
      <c r="H320" s="243"/>
      <c r="I320" s="247"/>
      <c r="J320" s="247"/>
      <c r="K320" s="119"/>
      <c r="L320" s="120"/>
      <c r="M320" s="121"/>
      <c r="N320" s="122"/>
      <c r="O320" s="123"/>
      <c r="P320" s="87"/>
    </row>
    <row r="321" spans="1:16" ht="96" customHeight="1">
      <c r="A321" s="168"/>
      <c r="B321" s="196" t="s">
        <v>428</v>
      </c>
      <c r="C321" s="195" t="s">
        <v>352</v>
      </c>
      <c r="D321" s="200" t="s">
        <v>177</v>
      </c>
      <c r="E321" s="193">
        <v>46022</v>
      </c>
      <c r="F321" s="200" t="s">
        <v>177</v>
      </c>
      <c r="G321" s="193" t="s">
        <v>327</v>
      </c>
      <c r="H321" s="195" t="s">
        <v>177</v>
      </c>
      <c r="I321" s="193" t="s">
        <v>17</v>
      </c>
      <c r="J321" s="193" t="s">
        <v>17</v>
      </c>
      <c r="K321" s="119"/>
      <c r="L321" s="120"/>
      <c r="M321" s="121"/>
      <c r="N321" s="122"/>
      <c r="O321" s="123"/>
      <c r="P321" s="87"/>
    </row>
    <row r="322" spans="1:16" s="151" customFormat="1" ht="93.75" customHeight="1">
      <c r="A322" s="168"/>
      <c r="B322" s="196" t="s">
        <v>429</v>
      </c>
      <c r="C322" s="195" t="s">
        <v>352</v>
      </c>
      <c r="D322" s="200" t="s">
        <v>177</v>
      </c>
      <c r="E322" s="193">
        <v>46022</v>
      </c>
      <c r="F322" s="193" t="s">
        <v>177</v>
      </c>
      <c r="G322" s="193">
        <v>46017</v>
      </c>
      <c r="H322" s="195" t="s">
        <v>177</v>
      </c>
      <c r="I322" s="195" t="s">
        <v>177</v>
      </c>
      <c r="J322" s="195" t="s">
        <v>177</v>
      </c>
      <c r="K322" s="154"/>
      <c r="L322" s="155"/>
      <c r="M322" s="156"/>
      <c r="N322" s="157"/>
      <c r="O322" s="158"/>
      <c r="P322" s="152"/>
    </row>
    <row r="323" spans="1:16" s="160" customFormat="1" ht="192.75" customHeight="1">
      <c r="A323" s="167"/>
      <c r="B323" s="205" t="s">
        <v>424</v>
      </c>
      <c r="C323" s="185" t="s">
        <v>352</v>
      </c>
      <c r="D323" s="186">
        <v>45658</v>
      </c>
      <c r="E323" s="186">
        <v>45808</v>
      </c>
      <c r="F323" s="186">
        <v>45658</v>
      </c>
      <c r="G323" s="186">
        <v>45747</v>
      </c>
      <c r="H323" s="185" t="s">
        <v>236</v>
      </c>
      <c r="I323" s="185" t="s">
        <v>361</v>
      </c>
      <c r="J323" s="185" t="s">
        <v>327</v>
      </c>
      <c r="K323" s="162"/>
      <c r="L323" s="163"/>
      <c r="M323" s="164"/>
      <c r="N323" s="165"/>
      <c r="O323" s="166"/>
      <c r="P323" s="161"/>
    </row>
    <row r="324" spans="1:16" s="160" customFormat="1" ht="93.75" customHeight="1">
      <c r="A324" s="168"/>
      <c r="B324" s="196" t="s">
        <v>414</v>
      </c>
      <c r="C324" s="195" t="s">
        <v>352</v>
      </c>
      <c r="D324" s="200" t="s">
        <v>177</v>
      </c>
      <c r="E324" s="193">
        <v>45808</v>
      </c>
      <c r="F324" s="193" t="s">
        <v>177</v>
      </c>
      <c r="G324" s="193">
        <v>45747</v>
      </c>
      <c r="H324" s="195" t="s">
        <v>177</v>
      </c>
      <c r="I324" s="195" t="s">
        <v>177</v>
      </c>
      <c r="J324" s="195" t="s">
        <v>177</v>
      </c>
      <c r="K324" s="162"/>
      <c r="L324" s="163"/>
      <c r="M324" s="164"/>
      <c r="N324" s="165"/>
      <c r="O324" s="166"/>
      <c r="P324" s="161"/>
    </row>
    <row r="325" spans="1:16" s="160" customFormat="1" ht="123.75" customHeight="1">
      <c r="A325" s="167"/>
      <c r="B325" s="205" t="s">
        <v>425</v>
      </c>
      <c r="C325" s="185" t="s">
        <v>352</v>
      </c>
      <c r="D325" s="186">
        <v>45658</v>
      </c>
      <c r="E325" s="186">
        <v>46022</v>
      </c>
      <c r="F325" s="186">
        <v>45658</v>
      </c>
      <c r="G325" s="186">
        <v>46022</v>
      </c>
      <c r="H325" s="185" t="s">
        <v>355</v>
      </c>
      <c r="I325" s="185" t="s">
        <v>357</v>
      </c>
      <c r="J325" s="185" t="s">
        <v>327</v>
      </c>
      <c r="K325" s="162"/>
      <c r="L325" s="163"/>
      <c r="M325" s="164"/>
      <c r="N325" s="165"/>
      <c r="O325" s="166"/>
      <c r="P325" s="161"/>
    </row>
    <row r="326" spans="1:16" s="160" customFormat="1" ht="93.75" customHeight="1">
      <c r="A326" s="168"/>
      <c r="B326" s="206" t="s">
        <v>415</v>
      </c>
      <c r="C326" s="169" t="s">
        <v>352</v>
      </c>
      <c r="D326" s="200" t="s">
        <v>177</v>
      </c>
      <c r="E326" s="193">
        <v>46022</v>
      </c>
      <c r="F326" s="193" t="s">
        <v>177</v>
      </c>
      <c r="G326" s="170">
        <v>45891</v>
      </c>
      <c r="H326" s="195" t="s">
        <v>177</v>
      </c>
      <c r="I326" s="195" t="s">
        <v>177</v>
      </c>
      <c r="J326" s="195" t="s">
        <v>177</v>
      </c>
      <c r="K326" s="162"/>
      <c r="L326" s="163"/>
      <c r="M326" s="164"/>
      <c r="N326" s="165"/>
      <c r="O326" s="166"/>
      <c r="P326" s="161"/>
    </row>
    <row r="327" spans="1:16" ht="18.75">
      <c r="A327" s="248">
        <v>20</v>
      </c>
      <c r="B327" s="306" t="s">
        <v>178</v>
      </c>
      <c r="C327" s="307" t="s">
        <v>416</v>
      </c>
      <c r="D327" s="267">
        <v>45658</v>
      </c>
      <c r="E327" s="267">
        <v>46022</v>
      </c>
      <c r="F327" s="267">
        <v>45658</v>
      </c>
      <c r="G327" s="267">
        <v>46022</v>
      </c>
      <c r="H327" s="287" t="s">
        <v>266</v>
      </c>
      <c r="I327" s="267" t="s">
        <v>491</v>
      </c>
      <c r="J327" s="254" t="s">
        <v>309</v>
      </c>
      <c r="K327" s="74"/>
      <c r="L327" s="74"/>
      <c r="M327" s="74"/>
      <c r="N327" s="74"/>
      <c r="O327" s="78"/>
      <c r="P327" s="96"/>
    </row>
    <row r="328" spans="1:16" ht="18.75">
      <c r="A328" s="266"/>
      <c r="B328" s="306"/>
      <c r="C328" s="307"/>
      <c r="D328" s="267"/>
      <c r="E328" s="267"/>
      <c r="F328" s="267"/>
      <c r="G328" s="267"/>
      <c r="H328" s="287"/>
      <c r="I328" s="267"/>
      <c r="J328" s="256"/>
      <c r="K328" s="81"/>
      <c r="L328" s="82"/>
      <c r="M328" s="83"/>
      <c r="N328" s="84"/>
      <c r="O328" s="85"/>
      <c r="P328" s="95"/>
    </row>
    <row r="329" spans="1:16" ht="18.75">
      <c r="A329" s="266"/>
      <c r="B329" s="306"/>
      <c r="C329" s="307"/>
      <c r="D329" s="267"/>
      <c r="E329" s="267"/>
      <c r="F329" s="267"/>
      <c r="G329" s="267"/>
      <c r="H329" s="287"/>
      <c r="I329" s="267"/>
      <c r="J329" s="256"/>
      <c r="K329" s="81"/>
      <c r="L329" s="82"/>
      <c r="M329" s="83"/>
      <c r="N329" s="84"/>
      <c r="O329" s="85"/>
      <c r="P329" s="95"/>
    </row>
    <row r="330" spans="1:16" ht="18.75">
      <c r="A330" s="266"/>
      <c r="B330" s="306"/>
      <c r="C330" s="307"/>
      <c r="D330" s="267"/>
      <c r="E330" s="267"/>
      <c r="F330" s="267"/>
      <c r="G330" s="267"/>
      <c r="H330" s="287"/>
      <c r="I330" s="267"/>
      <c r="J330" s="256"/>
      <c r="K330" s="81"/>
      <c r="L330" s="99"/>
      <c r="M330" s="100"/>
      <c r="N330" s="101"/>
      <c r="O330" s="102"/>
      <c r="P330" s="95"/>
    </row>
    <row r="331" spans="1:16" ht="81" customHeight="1">
      <c r="A331" s="249"/>
      <c r="B331" s="306"/>
      <c r="C331" s="307"/>
      <c r="D331" s="267"/>
      <c r="E331" s="267"/>
      <c r="F331" s="267"/>
      <c r="G331" s="267"/>
      <c r="H331" s="287"/>
      <c r="I331" s="267"/>
      <c r="J331" s="255"/>
      <c r="K331" s="81"/>
      <c r="L331" s="82"/>
      <c r="M331" s="83"/>
      <c r="N331" s="84"/>
      <c r="O331" s="85"/>
      <c r="P331" s="95"/>
    </row>
    <row r="332" spans="1:16" ht="18.75">
      <c r="A332" s="248" t="s">
        <v>179</v>
      </c>
      <c r="B332" s="286" t="s">
        <v>180</v>
      </c>
      <c r="C332" s="274" t="s">
        <v>362</v>
      </c>
      <c r="D332" s="267">
        <v>45658</v>
      </c>
      <c r="E332" s="267">
        <v>46022</v>
      </c>
      <c r="F332" s="267">
        <v>45658</v>
      </c>
      <c r="G332" s="267">
        <v>46022</v>
      </c>
      <c r="H332" s="285" t="s">
        <v>267</v>
      </c>
      <c r="I332" s="267" t="s">
        <v>363</v>
      </c>
      <c r="J332" s="254" t="s">
        <v>309</v>
      </c>
      <c r="K332" s="74"/>
      <c r="L332" s="74"/>
      <c r="M332" s="74"/>
      <c r="N332" s="74"/>
      <c r="O332" s="78"/>
      <c r="P332" s="96"/>
    </row>
    <row r="333" spans="1:16" ht="18.75">
      <c r="A333" s="266"/>
      <c r="B333" s="286"/>
      <c r="C333" s="274"/>
      <c r="D333" s="267"/>
      <c r="E333" s="267"/>
      <c r="F333" s="267"/>
      <c r="G333" s="267"/>
      <c r="H333" s="285"/>
      <c r="I333" s="267"/>
      <c r="J333" s="256"/>
      <c r="K333" s="81"/>
      <c r="L333" s="82"/>
      <c r="M333" s="83"/>
      <c r="N333" s="84"/>
      <c r="O333" s="85"/>
      <c r="P333" s="95"/>
    </row>
    <row r="334" spans="1:16" ht="18.75">
      <c r="A334" s="266"/>
      <c r="B334" s="286"/>
      <c r="C334" s="274"/>
      <c r="D334" s="267"/>
      <c r="E334" s="267"/>
      <c r="F334" s="267"/>
      <c r="G334" s="267"/>
      <c r="H334" s="285"/>
      <c r="I334" s="267"/>
      <c r="J334" s="256"/>
      <c r="K334" s="81"/>
      <c r="L334" s="82"/>
      <c r="M334" s="83"/>
      <c r="N334" s="84"/>
      <c r="O334" s="85"/>
      <c r="P334" s="95"/>
    </row>
    <row r="335" spans="1:16" ht="18.75">
      <c r="A335" s="266"/>
      <c r="B335" s="286"/>
      <c r="C335" s="274"/>
      <c r="D335" s="267"/>
      <c r="E335" s="267"/>
      <c r="F335" s="267"/>
      <c r="G335" s="267"/>
      <c r="H335" s="285"/>
      <c r="I335" s="267"/>
      <c r="J335" s="256"/>
      <c r="K335" s="81"/>
      <c r="L335" s="99"/>
      <c r="M335" s="100"/>
      <c r="N335" s="101"/>
      <c r="O335" s="102"/>
      <c r="P335" s="95"/>
    </row>
    <row r="336" spans="1:16" ht="176.25" customHeight="1">
      <c r="A336" s="249"/>
      <c r="B336" s="286"/>
      <c r="C336" s="274"/>
      <c r="D336" s="267"/>
      <c r="E336" s="267"/>
      <c r="F336" s="267"/>
      <c r="G336" s="267"/>
      <c r="H336" s="285"/>
      <c r="I336" s="267"/>
      <c r="J336" s="255"/>
      <c r="K336" s="81"/>
      <c r="L336" s="82"/>
      <c r="M336" s="83"/>
      <c r="N336" s="84"/>
      <c r="O336" s="85"/>
      <c r="P336" s="95"/>
    </row>
    <row r="337" spans="1:16" ht="99.75" customHeight="1">
      <c r="A337" s="168"/>
      <c r="B337" s="194" t="s">
        <v>417</v>
      </c>
      <c r="C337" s="195" t="s">
        <v>418</v>
      </c>
      <c r="D337" s="193" t="s">
        <v>17</v>
      </c>
      <c r="E337" s="193" t="s">
        <v>268</v>
      </c>
      <c r="F337" s="193" t="s">
        <v>17</v>
      </c>
      <c r="G337" s="193">
        <v>46002</v>
      </c>
      <c r="H337" s="195" t="s">
        <v>17</v>
      </c>
      <c r="I337" s="193" t="s">
        <v>17</v>
      </c>
      <c r="J337" s="193" t="s">
        <v>17</v>
      </c>
      <c r="K337" s="119"/>
      <c r="L337" s="120"/>
      <c r="M337" s="121"/>
      <c r="N337" s="122"/>
      <c r="O337" s="123"/>
      <c r="P337" s="87"/>
    </row>
    <row r="338" spans="1:16" ht="18.75">
      <c r="A338" s="248" t="s">
        <v>181</v>
      </c>
      <c r="B338" s="286" t="s">
        <v>182</v>
      </c>
      <c r="C338" s="274" t="s">
        <v>269</v>
      </c>
      <c r="D338" s="267">
        <v>45658</v>
      </c>
      <c r="E338" s="267">
        <v>46022</v>
      </c>
      <c r="F338" s="267">
        <v>45658</v>
      </c>
      <c r="G338" s="267">
        <v>46022</v>
      </c>
      <c r="H338" s="285" t="s">
        <v>270</v>
      </c>
      <c r="I338" s="267" t="s">
        <v>364</v>
      </c>
      <c r="J338" s="254" t="s">
        <v>309</v>
      </c>
      <c r="K338" s="74"/>
      <c r="L338" s="74"/>
      <c r="M338" s="74"/>
      <c r="N338" s="74"/>
      <c r="O338" s="78"/>
      <c r="P338" s="96"/>
    </row>
    <row r="339" spans="1:16" ht="18.75">
      <c r="A339" s="266"/>
      <c r="B339" s="286"/>
      <c r="C339" s="274"/>
      <c r="D339" s="267"/>
      <c r="E339" s="267"/>
      <c r="F339" s="267"/>
      <c r="G339" s="267"/>
      <c r="H339" s="285"/>
      <c r="I339" s="267"/>
      <c r="J339" s="256"/>
      <c r="K339" s="81"/>
      <c r="L339" s="82"/>
      <c r="M339" s="83"/>
      <c r="N339" s="84"/>
      <c r="O339" s="85"/>
      <c r="P339" s="95"/>
    </row>
    <row r="340" spans="1:16" ht="18.75">
      <c r="A340" s="266"/>
      <c r="B340" s="286"/>
      <c r="C340" s="274"/>
      <c r="D340" s="267"/>
      <c r="E340" s="267"/>
      <c r="F340" s="267"/>
      <c r="G340" s="267"/>
      <c r="H340" s="285"/>
      <c r="I340" s="267"/>
      <c r="J340" s="256"/>
      <c r="K340" s="81"/>
      <c r="L340" s="82"/>
      <c r="M340" s="83"/>
      <c r="N340" s="84"/>
      <c r="O340" s="85"/>
      <c r="P340" s="95"/>
    </row>
    <row r="341" spans="1:16" ht="18.75">
      <c r="A341" s="266"/>
      <c r="B341" s="286"/>
      <c r="C341" s="274"/>
      <c r="D341" s="267"/>
      <c r="E341" s="267"/>
      <c r="F341" s="267"/>
      <c r="G341" s="267"/>
      <c r="H341" s="285"/>
      <c r="I341" s="267"/>
      <c r="J341" s="256"/>
      <c r="K341" s="81"/>
      <c r="L341" s="99"/>
      <c r="M341" s="100"/>
      <c r="N341" s="101"/>
      <c r="O341" s="102"/>
      <c r="P341" s="95"/>
    </row>
    <row r="342" spans="1:16" ht="18.75">
      <c r="A342" s="249"/>
      <c r="B342" s="286"/>
      <c r="C342" s="274"/>
      <c r="D342" s="267"/>
      <c r="E342" s="267"/>
      <c r="F342" s="267"/>
      <c r="G342" s="267"/>
      <c r="H342" s="285"/>
      <c r="I342" s="267"/>
      <c r="J342" s="255"/>
      <c r="K342" s="81"/>
      <c r="L342" s="82"/>
      <c r="M342" s="83"/>
      <c r="N342" s="84"/>
      <c r="O342" s="85"/>
      <c r="P342" s="95"/>
    </row>
    <row r="343" spans="1:16" ht="95.25" customHeight="1">
      <c r="A343" s="168"/>
      <c r="B343" s="194" t="s">
        <v>419</v>
      </c>
      <c r="C343" s="195" t="s">
        <v>271</v>
      </c>
      <c r="D343" s="193" t="s">
        <v>17</v>
      </c>
      <c r="E343" s="186" t="s">
        <v>115</v>
      </c>
      <c r="F343" s="186" t="s">
        <v>17</v>
      </c>
      <c r="G343" s="186" t="s">
        <v>366</v>
      </c>
      <c r="H343" s="195" t="s">
        <v>17</v>
      </c>
      <c r="I343" s="186" t="s">
        <v>17</v>
      </c>
      <c r="J343" s="186" t="s">
        <v>17</v>
      </c>
      <c r="K343" s="119"/>
      <c r="L343" s="120"/>
      <c r="M343" s="121"/>
      <c r="N343" s="122"/>
      <c r="O343" s="123"/>
      <c r="P343" s="87"/>
    </row>
    <row r="344" spans="1:16" ht="409.6" customHeight="1">
      <c r="A344" s="248"/>
      <c r="B344" s="250" t="s">
        <v>420</v>
      </c>
      <c r="C344" s="252" t="s">
        <v>183</v>
      </c>
      <c r="D344" s="254" t="s">
        <v>17</v>
      </c>
      <c r="E344" s="254">
        <v>46022</v>
      </c>
      <c r="F344" s="254" t="s">
        <v>17</v>
      </c>
      <c r="G344" s="254" t="s">
        <v>365</v>
      </c>
      <c r="H344" s="252" t="s">
        <v>17</v>
      </c>
      <c r="I344" s="254" t="s">
        <v>17</v>
      </c>
      <c r="J344" s="254" t="s">
        <v>17</v>
      </c>
      <c r="K344" s="119"/>
      <c r="L344" s="120"/>
      <c r="M344" s="121"/>
      <c r="N344" s="122"/>
      <c r="O344" s="123"/>
      <c r="P344" s="87"/>
    </row>
    <row r="345" spans="1:16" s="160" customFormat="1" ht="51" customHeight="1">
      <c r="A345" s="249"/>
      <c r="B345" s="251"/>
      <c r="C345" s="253"/>
      <c r="D345" s="255"/>
      <c r="E345" s="255"/>
      <c r="F345" s="255"/>
      <c r="G345" s="255"/>
      <c r="H345" s="253"/>
      <c r="I345" s="255"/>
      <c r="J345" s="255"/>
      <c r="K345" s="162"/>
      <c r="L345" s="163"/>
      <c r="M345" s="164"/>
      <c r="N345" s="165"/>
      <c r="O345" s="166"/>
      <c r="P345" s="161"/>
    </row>
    <row r="346" spans="1:16" ht="18.75">
      <c r="A346" s="248">
        <v>21</v>
      </c>
      <c r="B346" s="326" t="s">
        <v>184</v>
      </c>
      <c r="C346" s="307" t="s">
        <v>272</v>
      </c>
      <c r="D346" s="267">
        <v>45658</v>
      </c>
      <c r="E346" s="267">
        <v>46022</v>
      </c>
      <c r="F346" s="267">
        <v>45658</v>
      </c>
      <c r="G346" s="267">
        <v>46022</v>
      </c>
      <c r="H346" s="287" t="s">
        <v>273</v>
      </c>
      <c r="I346" s="267" t="s">
        <v>367</v>
      </c>
      <c r="J346" s="254" t="s">
        <v>309</v>
      </c>
      <c r="K346" s="74"/>
      <c r="L346" s="74"/>
      <c r="M346" s="74"/>
      <c r="N346" s="74"/>
      <c r="O346" s="78"/>
      <c r="P346" s="96"/>
    </row>
    <row r="347" spans="1:16" ht="18.75">
      <c r="A347" s="266"/>
      <c r="B347" s="326"/>
      <c r="C347" s="307"/>
      <c r="D347" s="267"/>
      <c r="E347" s="267"/>
      <c r="F347" s="267"/>
      <c r="G347" s="267"/>
      <c r="H347" s="287"/>
      <c r="I347" s="267"/>
      <c r="J347" s="256"/>
      <c r="K347" s="81"/>
      <c r="L347" s="82"/>
      <c r="M347" s="83"/>
      <c r="N347" s="84"/>
      <c r="O347" s="85"/>
      <c r="P347" s="95"/>
    </row>
    <row r="348" spans="1:16" ht="18.75">
      <c r="A348" s="266"/>
      <c r="B348" s="326"/>
      <c r="C348" s="307"/>
      <c r="D348" s="267"/>
      <c r="E348" s="267"/>
      <c r="F348" s="267"/>
      <c r="G348" s="267"/>
      <c r="H348" s="287"/>
      <c r="I348" s="267"/>
      <c r="J348" s="256"/>
      <c r="K348" s="81"/>
      <c r="L348" s="82"/>
      <c r="M348" s="83"/>
      <c r="N348" s="84"/>
      <c r="O348" s="85"/>
      <c r="P348" s="95"/>
    </row>
    <row r="349" spans="1:16" ht="18.75">
      <c r="A349" s="266"/>
      <c r="B349" s="326"/>
      <c r="C349" s="307"/>
      <c r="D349" s="267"/>
      <c r="E349" s="267"/>
      <c r="F349" s="267"/>
      <c r="G349" s="267"/>
      <c r="H349" s="287"/>
      <c r="I349" s="267"/>
      <c r="J349" s="256"/>
      <c r="K349" s="81"/>
      <c r="L349" s="99"/>
      <c r="M349" s="100"/>
      <c r="N349" s="101"/>
      <c r="O349" s="102"/>
      <c r="P349" s="95"/>
    </row>
    <row r="350" spans="1:16" ht="39.75" customHeight="1">
      <c r="A350" s="249"/>
      <c r="B350" s="326"/>
      <c r="C350" s="307"/>
      <c r="D350" s="267"/>
      <c r="E350" s="267"/>
      <c r="F350" s="267"/>
      <c r="G350" s="267"/>
      <c r="H350" s="287"/>
      <c r="I350" s="267"/>
      <c r="J350" s="255"/>
      <c r="K350" s="81"/>
      <c r="L350" s="82"/>
      <c r="M350" s="83"/>
      <c r="N350" s="84"/>
      <c r="O350" s="85"/>
      <c r="P350" s="95"/>
    </row>
    <row r="351" spans="1:16" ht="18.75">
      <c r="A351" s="248" t="s">
        <v>185</v>
      </c>
      <c r="B351" s="286" t="s">
        <v>186</v>
      </c>
      <c r="C351" s="274" t="s">
        <v>187</v>
      </c>
      <c r="D351" s="267">
        <v>45658</v>
      </c>
      <c r="E351" s="267">
        <v>46022</v>
      </c>
      <c r="F351" s="267">
        <v>45658</v>
      </c>
      <c r="G351" s="267">
        <v>46022</v>
      </c>
      <c r="H351" s="285" t="s">
        <v>274</v>
      </c>
      <c r="I351" s="267" t="s">
        <v>480</v>
      </c>
      <c r="J351" s="254" t="s">
        <v>309</v>
      </c>
      <c r="K351" s="74"/>
      <c r="L351" s="74"/>
      <c r="M351" s="74"/>
      <c r="N351" s="74"/>
      <c r="O351" s="78"/>
      <c r="P351" s="96"/>
    </row>
    <row r="352" spans="1:16" ht="18.75">
      <c r="A352" s="266"/>
      <c r="B352" s="286"/>
      <c r="C352" s="274"/>
      <c r="D352" s="267"/>
      <c r="E352" s="267"/>
      <c r="F352" s="267"/>
      <c r="G352" s="267"/>
      <c r="H352" s="285"/>
      <c r="I352" s="267"/>
      <c r="J352" s="256"/>
      <c r="K352" s="81"/>
      <c r="L352" s="82"/>
      <c r="M352" s="83"/>
      <c r="N352" s="84"/>
      <c r="O352" s="85"/>
      <c r="P352" s="95"/>
    </row>
    <row r="353" spans="1:16" ht="18.75">
      <c r="A353" s="266"/>
      <c r="B353" s="286"/>
      <c r="C353" s="274"/>
      <c r="D353" s="267"/>
      <c r="E353" s="267"/>
      <c r="F353" s="267"/>
      <c r="G353" s="267"/>
      <c r="H353" s="285"/>
      <c r="I353" s="267"/>
      <c r="J353" s="256"/>
      <c r="K353" s="81"/>
      <c r="L353" s="82"/>
      <c r="M353" s="83"/>
      <c r="N353" s="84"/>
      <c r="O353" s="85"/>
      <c r="P353" s="95"/>
    </row>
    <row r="354" spans="1:16" ht="18.75">
      <c r="A354" s="266"/>
      <c r="B354" s="286"/>
      <c r="C354" s="274"/>
      <c r="D354" s="267"/>
      <c r="E354" s="267"/>
      <c r="F354" s="267"/>
      <c r="G354" s="267"/>
      <c r="H354" s="285"/>
      <c r="I354" s="267"/>
      <c r="J354" s="256"/>
      <c r="K354" s="81"/>
      <c r="L354" s="99"/>
      <c r="M354" s="100"/>
      <c r="N354" s="101"/>
      <c r="O354" s="102"/>
      <c r="P354" s="95"/>
    </row>
    <row r="355" spans="1:16" ht="58.5" customHeight="1">
      <c r="A355" s="249"/>
      <c r="B355" s="286"/>
      <c r="C355" s="274"/>
      <c r="D355" s="267"/>
      <c r="E355" s="267"/>
      <c r="F355" s="267"/>
      <c r="G355" s="267"/>
      <c r="H355" s="285"/>
      <c r="I355" s="267"/>
      <c r="J355" s="255"/>
      <c r="K355" s="81"/>
      <c r="L355" s="82"/>
      <c r="M355" s="83"/>
      <c r="N355" s="84"/>
      <c r="O355" s="85"/>
      <c r="P355" s="95"/>
    </row>
    <row r="356" spans="1:16" ht="260.25" customHeight="1">
      <c r="A356" s="168"/>
      <c r="B356" s="196" t="s">
        <v>421</v>
      </c>
      <c r="C356" s="195" t="s">
        <v>187</v>
      </c>
      <c r="D356" s="193" t="s">
        <v>17</v>
      </c>
      <c r="E356" s="193" t="s">
        <v>18</v>
      </c>
      <c r="F356" s="193" t="s">
        <v>17</v>
      </c>
      <c r="G356" s="193" t="s">
        <v>479</v>
      </c>
      <c r="H356" s="195" t="s">
        <v>17</v>
      </c>
      <c r="I356" s="193" t="s">
        <v>17</v>
      </c>
      <c r="J356" s="193" t="s">
        <v>17</v>
      </c>
      <c r="K356" s="119"/>
      <c r="L356" s="120"/>
      <c r="M356" s="121"/>
      <c r="N356" s="122"/>
      <c r="O356" s="123"/>
      <c r="P356" s="87"/>
    </row>
    <row r="357" spans="1:16" ht="18.75" customHeight="1">
      <c r="A357" s="276" t="s">
        <v>275</v>
      </c>
      <c r="B357" s="277"/>
      <c r="C357" s="277"/>
      <c r="D357" s="277"/>
      <c r="E357" s="277"/>
      <c r="F357" s="277"/>
      <c r="G357" s="277"/>
      <c r="H357" s="277"/>
      <c r="I357" s="277"/>
      <c r="J357" s="278"/>
      <c r="K357" s="74"/>
      <c r="L357" s="74"/>
      <c r="M357" s="74"/>
      <c r="N357" s="74"/>
      <c r="O357" s="78"/>
      <c r="P357" s="96"/>
    </row>
    <row r="358" spans="1:16" ht="9.75" customHeight="1">
      <c r="A358" s="279"/>
      <c r="B358" s="280"/>
      <c r="C358" s="280"/>
      <c r="D358" s="280"/>
      <c r="E358" s="280"/>
      <c r="F358" s="280"/>
      <c r="G358" s="280"/>
      <c r="H358" s="280"/>
      <c r="I358" s="280"/>
      <c r="J358" s="281"/>
      <c r="K358" s="81"/>
      <c r="L358" s="81"/>
      <c r="M358" s="81"/>
      <c r="N358" s="81"/>
      <c r="O358" s="81"/>
      <c r="P358" s="124"/>
    </row>
    <row r="359" spans="1:16" ht="18.75" hidden="1">
      <c r="A359" s="279"/>
      <c r="B359" s="280"/>
      <c r="C359" s="280"/>
      <c r="D359" s="280"/>
      <c r="E359" s="280"/>
      <c r="F359" s="280"/>
      <c r="G359" s="280"/>
      <c r="H359" s="280"/>
      <c r="I359" s="280"/>
      <c r="J359" s="281"/>
      <c r="K359" s="81"/>
      <c r="L359" s="81"/>
      <c r="M359" s="81"/>
      <c r="N359" s="81"/>
      <c r="O359" s="81"/>
      <c r="P359" s="124"/>
    </row>
    <row r="360" spans="1:16" ht="18.75" hidden="1">
      <c r="A360" s="279"/>
      <c r="B360" s="280"/>
      <c r="C360" s="280"/>
      <c r="D360" s="280"/>
      <c r="E360" s="280"/>
      <c r="F360" s="280"/>
      <c r="G360" s="280"/>
      <c r="H360" s="280"/>
      <c r="I360" s="280"/>
      <c r="J360" s="281"/>
      <c r="K360" s="81"/>
      <c r="L360" s="81"/>
      <c r="M360" s="81"/>
      <c r="N360" s="81"/>
      <c r="O360" s="81"/>
      <c r="P360" s="124"/>
    </row>
    <row r="361" spans="1:16" ht="18.75" hidden="1">
      <c r="A361" s="282"/>
      <c r="B361" s="283"/>
      <c r="C361" s="283"/>
      <c r="D361" s="283"/>
      <c r="E361" s="283"/>
      <c r="F361" s="283"/>
      <c r="G361" s="283"/>
      <c r="H361" s="283"/>
      <c r="I361" s="283"/>
      <c r="J361" s="284"/>
      <c r="K361" s="81"/>
      <c r="L361" s="81"/>
      <c r="M361" s="81"/>
      <c r="N361" s="81"/>
      <c r="O361" s="81"/>
      <c r="P361" s="124"/>
    </row>
    <row r="362" spans="1:16" ht="18.75">
      <c r="A362" s="248">
        <v>22</v>
      </c>
      <c r="B362" s="273" t="s">
        <v>188</v>
      </c>
      <c r="C362" s="274" t="s">
        <v>422</v>
      </c>
      <c r="D362" s="267">
        <v>45658</v>
      </c>
      <c r="E362" s="267">
        <v>46022</v>
      </c>
      <c r="F362" s="267">
        <v>45658</v>
      </c>
      <c r="G362" s="267">
        <v>46022</v>
      </c>
      <c r="H362" s="275" t="s">
        <v>276</v>
      </c>
      <c r="I362" s="267" t="s">
        <v>489</v>
      </c>
      <c r="J362" s="254" t="s">
        <v>490</v>
      </c>
      <c r="K362" s="74"/>
      <c r="L362" s="74"/>
      <c r="M362" s="74"/>
      <c r="N362" s="74"/>
      <c r="O362" s="78"/>
      <c r="P362" s="96"/>
    </row>
    <row r="363" spans="1:16" ht="18.75">
      <c r="A363" s="266"/>
      <c r="B363" s="273"/>
      <c r="C363" s="274"/>
      <c r="D363" s="267"/>
      <c r="E363" s="267"/>
      <c r="F363" s="267"/>
      <c r="G363" s="267"/>
      <c r="H363" s="275"/>
      <c r="I363" s="267"/>
      <c r="J363" s="256"/>
      <c r="K363" s="81"/>
      <c r="L363" s="82"/>
      <c r="M363" s="83"/>
      <c r="N363" s="84"/>
      <c r="O363" s="85"/>
      <c r="P363" s="95"/>
    </row>
    <row r="364" spans="1:16" ht="18.75">
      <c r="A364" s="266"/>
      <c r="B364" s="273"/>
      <c r="C364" s="274"/>
      <c r="D364" s="267"/>
      <c r="E364" s="267"/>
      <c r="F364" s="267"/>
      <c r="G364" s="267"/>
      <c r="H364" s="275"/>
      <c r="I364" s="267"/>
      <c r="J364" s="256"/>
      <c r="K364" s="81"/>
      <c r="L364" s="82"/>
      <c r="M364" s="83"/>
      <c r="N364" s="84"/>
      <c r="O364" s="85"/>
      <c r="P364" s="95"/>
    </row>
    <row r="365" spans="1:16" ht="18.75">
      <c r="A365" s="266"/>
      <c r="B365" s="273"/>
      <c r="C365" s="274"/>
      <c r="D365" s="267"/>
      <c r="E365" s="267"/>
      <c r="F365" s="267"/>
      <c r="G365" s="267"/>
      <c r="H365" s="275"/>
      <c r="I365" s="267"/>
      <c r="J365" s="256"/>
      <c r="K365" s="81"/>
      <c r="L365" s="99"/>
      <c r="M365" s="100"/>
      <c r="N365" s="101"/>
      <c r="O365" s="102"/>
      <c r="P365" s="95"/>
    </row>
    <row r="366" spans="1:16" ht="82.5" customHeight="1">
      <c r="A366" s="249"/>
      <c r="B366" s="273"/>
      <c r="C366" s="274"/>
      <c r="D366" s="267"/>
      <c r="E366" s="267"/>
      <c r="F366" s="267"/>
      <c r="G366" s="267"/>
      <c r="H366" s="275"/>
      <c r="I366" s="267"/>
      <c r="J366" s="255"/>
      <c r="K366" s="81"/>
      <c r="L366" s="82"/>
      <c r="M366" s="83"/>
      <c r="N366" s="84"/>
      <c r="O366" s="85"/>
      <c r="P366" s="95"/>
    </row>
    <row r="367" spans="1:16" ht="18.75">
      <c r="A367" s="248">
        <v>23</v>
      </c>
      <c r="B367" s="273" t="s">
        <v>189</v>
      </c>
      <c r="C367" s="274" t="s">
        <v>423</v>
      </c>
      <c r="D367" s="267">
        <v>45658</v>
      </c>
      <c r="E367" s="267">
        <v>46022</v>
      </c>
      <c r="F367" s="267">
        <v>45658</v>
      </c>
      <c r="G367" s="267">
        <v>46022</v>
      </c>
      <c r="H367" s="285" t="s">
        <v>277</v>
      </c>
      <c r="I367" s="267" t="s">
        <v>368</v>
      </c>
      <c r="J367" s="260" t="s">
        <v>369</v>
      </c>
      <c r="K367" s="74"/>
      <c r="L367" s="74"/>
      <c r="M367" s="74"/>
      <c r="N367" s="74"/>
      <c r="O367" s="78"/>
      <c r="P367" s="96"/>
    </row>
    <row r="368" spans="1:16" ht="18.75">
      <c r="A368" s="266"/>
      <c r="B368" s="273"/>
      <c r="C368" s="274"/>
      <c r="D368" s="267"/>
      <c r="E368" s="267"/>
      <c r="F368" s="267"/>
      <c r="G368" s="267"/>
      <c r="H368" s="285"/>
      <c r="I368" s="267"/>
      <c r="J368" s="261"/>
      <c r="K368" s="81"/>
      <c r="L368" s="82"/>
      <c r="M368" s="83"/>
      <c r="N368" s="84"/>
      <c r="O368" s="85"/>
      <c r="P368" s="95"/>
    </row>
    <row r="369" spans="1:16" ht="18.75">
      <c r="A369" s="266"/>
      <c r="B369" s="273"/>
      <c r="C369" s="274"/>
      <c r="D369" s="267"/>
      <c r="E369" s="267"/>
      <c r="F369" s="267"/>
      <c r="G369" s="267"/>
      <c r="H369" s="285"/>
      <c r="I369" s="267"/>
      <c r="J369" s="261"/>
      <c r="K369" s="81"/>
      <c r="L369" s="82"/>
      <c r="M369" s="83"/>
      <c r="N369" s="84"/>
      <c r="O369" s="85"/>
      <c r="P369" s="95"/>
    </row>
    <row r="370" spans="1:16" ht="18.75">
      <c r="A370" s="266"/>
      <c r="B370" s="273"/>
      <c r="C370" s="274"/>
      <c r="D370" s="267"/>
      <c r="E370" s="267"/>
      <c r="F370" s="267"/>
      <c r="G370" s="267"/>
      <c r="H370" s="285"/>
      <c r="I370" s="267"/>
      <c r="J370" s="261"/>
      <c r="K370" s="81"/>
      <c r="L370" s="99"/>
      <c r="M370" s="100"/>
      <c r="N370" s="101"/>
      <c r="O370" s="102"/>
      <c r="P370" s="95"/>
    </row>
    <row r="371" spans="1:16" ht="73.5" customHeight="1">
      <c r="A371" s="249"/>
      <c r="B371" s="273"/>
      <c r="C371" s="274"/>
      <c r="D371" s="267"/>
      <c r="E371" s="267"/>
      <c r="F371" s="267"/>
      <c r="G371" s="267"/>
      <c r="H371" s="285"/>
      <c r="I371" s="267"/>
      <c r="J371" s="262"/>
      <c r="K371" s="81"/>
      <c r="L371" s="82"/>
      <c r="M371" s="83"/>
      <c r="N371" s="84"/>
      <c r="O371" s="85"/>
      <c r="P371" s="95"/>
    </row>
    <row r="372" spans="1:16" ht="18.75">
      <c r="A372" s="248"/>
      <c r="B372" s="268" t="s">
        <v>278</v>
      </c>
      <c r="C372" s="268" t="s">
        <v>569</v>
      </c>
      <c r="D372" s="272">
        <v>45658</v>
      </c>
      <c r="E372" s="272">
        <v>46022</v>
      </c>
      <c r="F372" s="272">
        <v>45658</v>
      </c>
      <c r="G372" s="272">
        <v>46022</v>
      </c>
      <c r="H372" s="269" t="s">
        <v>279</v>
      </c>
      <c r="I372" s="272">
        <v>46022</v>
      </c>
      <c r="J372" s="263" t="s">
        <v>17</v>
      </c>
      <c r="K372" s="74"/>
      <c r="L372" s="74"/>
      <c r="M372" s="74"/>
      <c r="N372" s="74"/>
      <c r="O372" s="78"/>
      <c r="P372" s="96"/>
    </row>
    <row r="373" spans="1:16" ht="18.75">
      <c r="A373" s="266"/>
      <c r="B373" s="268"/>
      <c r="C373" s="268"/>
      <c r="D373" s="272"/>
      <c r="E373" s="272"/>
      <c r="F373" s="272"/>
      <c r="G373" s="272"/>
      <c r="H373" s="270"/>
      <c r="I373" s="272"/>
      <c r="J373" s="264"/>
      <c r="K373" s="81"/>
      <c r="L373" s="82"/>
      <c r="M373" s="83"/>
      <c r="N373" s="84"/>
      <c r="O373" s="85"/>
      <c r="P373" s="95"/>
    </row>
    <row r="374" spans="1:16" ht="18.75">
      <c r="A374" s="266"/>
      <c r="B374" s="268"/>
      <c r="C374" s="268"/>
      <c r="D374" s="272"/>
      <c r="E374" s="272"/>
      <c r="F374" s="272"/>
      <c r="G374" s="272"/>
      <c r="H374" s="270"/>
      <c r="I374" s="272"/>
      <c r="J374" s="264"/>
      <c r="K374" s="81"/>
      <c r="L374" s="81"/>
      <c r="M374" s="81"/>
      <c r="N374" s="81"/>
      <c r="O374" s="81"/>
      <c r="P374" s="81"/>
    </row>
    <row r="375" spans="1:16" ht="18.75">
      <c r="A375" s="266"/>
      <c r="B375" s="268"/>
      <c r="C375" s="268"/>
      <c r="D375" s="272"/>
      <c r="E375" s="272"/>
      <c r="F375" s="272"/>
      <c r="G375" s="272"/>
      <c r="H375" s="270"/>
      <c r="I375" s="272"/>
      <c r="J375" s="264"/>
      <c r="K375" s="81"/>
      <c r="L375" s="81"/>
      <c r="M375" s="81"/>
      <c r="N375" s="81"/>
      <c r="O375" s="81"/>
      <c r="P375" s="81"/>
    </row>
    <row r="376" spans="1:16" ht="60" customHeight="1">
      <c r="A376" s="249"/>
      <c r="B376" s="268"/>
      <c r="C376" s="268"/>
      <c r="D376" s="272"/>
      <c r="E376" s="272"/>
      <c r="F376" s="272"/>
      <c r="G376" s="272"/>
      <c r="H376" s="271"/>
      <c r="I376" s="272"/>
      <c r="J376" s="265"/>
      <c r="K376" s="81"/>
      <c r="L376" s="82"/>
      <c r="M376" s="83"/>
      <c r="N376" s="84"/>
      <c r="O376" s="85"/>
      <c r="P376" s="95"/>
    </row>
    <row r="378" spans="1:16" ht="43.5" customHeight="1">
      <c r="L378" s="131"/>
    </row>
  </sheetData>
  <autoFilter ref="B7:T376"/>
  <mergeCells count="613">
    <mergeCell ref="C2:H4"/>
    <mergeCell ref="A316:A320"/>
    <mergeCell ref="F316:F320"/>
    <mergeCell ref="G316:G320"/>
    <mergeCell ref="J316:J320"/>
    <mergeCell ref="I316:I320"/>
    <mergeCell ref="B316:B320"/>
    <mergeCell ref="C316:C320"/>
    <mergeCell ref="H316:H320"/>
    <mergeCell ref="D316:D320"/>
    <mergeCell ref="J250:J254"/>
    <mergeCell ref="J255:J259"/>
    <mergeCell ref="J263:J267"/>
    <mergeCell ref="J268:J272"/>
    <mergeCell ref="J215:J219"/>
    <mergeCell ref="J221:J225"/>
    <mergeCell ref="J226:J230"/>
    <mergeCell ref="J232:J236"/>
    <mergeCell ref="J238:J242"/>
    <mergeCell ref="J186:J190"/>
    <mergeCell ref="J192:J196"/>
    <mergeCell ref="J203:J207"/>
    <mergeCell ref="J198:J202"/>
    <mergeCell ref="J210:J214"/>
    <mergeCell ref="J154:J158"/>
    <mergeCell ref="J160:J164"/>
    <mergeCell ref="J171:J175"/>
    <mergeCell ref="J166:J170"/>
    <mergeCell ref="J181:J185"/>
    <mergeCell ref="A362:A366"/>
    <mergeCell ref="A367:A371"/>
    <mergeCell ref="K6:L24"/>
    <mergeCell ref="B14:B18"/>
    <mergeCell ref="C14:C18"/>
    <mergeCell ref="H14:H18"/>
    <mergeCell ref="I14:I18"/>
    <mergeCell ref="B55:B59"/>
    <mergeCell ref="C55:C59"/>
    <mergeCell ref="H55:H59"/>
    <mergeCell ref="I55:I59"/>
    <mergeCell ref="F25:F29"/>
    <mergeCell ref="G25:G29"/>
    <mergeCell ref="B60:B64"/>
    <mergeCell ref="C60:C64"/>
    <mergeCell ref="H60:H64"/>
    <mergeCell ref="I60:I64"/>
    <mergeCell ref="B42:B46"/>
    <mergeCell ref="C42:C46"/>
    <mergeCell ref="B5:O5"/>
    <mergeCell ref="B6:B7"/>
    <mergeCell ref="C6:C7"/>
    <mergeCell ref="H6:I6"/>
    <mergeCell ref="B31:B35"/>
    <mergeCell ref="C31:C35"/>
    <mergeCell ref="H31:H35"/>
    <mergeCell ref="I31:I35"/>
    <mergeCell ref="B36:B40"/>
    <mergeCell ref="C36:C40"/>
    <mergeCell ref="H36:H40"/>
    <mergeCell ref="I36:I40"/>
    <mergeCell ref="B19:B23"/>
    <mergeCell ref="C19:C23"/>
    <mergeCell ref="H19:H23"/>
    <mergeCell ref="I19:I23"/>
    <mergeCell ref="B25:B29"/>
    <mergeCell ref="C25:C29"/>
    <mergeCell ref="H25:H29"/>
    <mergeCell ref="I25:I29"/>
    <mergeCell ref="D31:D35"/>
    <mergeCell ref="E31:E35"/>
    <mergeCell ref="D36:D40"/>
    <mergeCell ref="E36:E40"/>
    <mergeCell ref="E42:E46"/>
    <mergeCell ref="F60:F64"/>
    <mergeCell ref="G60:G64"/>
    <mergeCell ref="B77:B81"/>
    <mergeCell ref="C77:C81"/>
    <mergeCell ref="H77:H81"/>
    <mergeCell ref="H42:H46"/>
    <mergeCell ref="B48:B52"/>
    <mergeCell ref="C48:C52"/>
    <mergeCell ref="H48:H52"/>
    <mergeCell ref="D48:D52"/>
    <mergeCell ref="E48:E52"/>
    <mergeCell ref="D55:D59"/>
    <mergeCell ref="E55:E59"/>
    <mergeCell ref="B82:B86"/>
    <mergeCell ref="C82:C86"/>
    <mergeCell ref="H82:H86"/>
    <mergeCell ref="I82:I86"/>
    <mergeCell ref="B66:B70"/>
    <mergeCell ref="C66:C70"/>
    <mergeCell ref="H66:H70"/>
    <mergeCell ref="I66:I70"/>
    <mergeCell ref="B71:B75"/>
    <mergeCell ref="C71:C75"/>
    <mergeCell ref="H71:H75"/>
    <mergeCell ref="I71:I75"/>
    <mergeCell ref="D66:D70"/>
    <mergeCell ref="E66:E70"/>
    <mergeCell ref="D71:D75"/>
    <mergeCell ref="E71:E75"/>
    <mergeCell ref="D77:D81"/>
    <mergeCell ref="E77:E81"/>
    <mergeCell ref="F82:F86"/>
    <mergeCell ref="G82:G86"/>
    <mergeCell ref="B98:B102"/>
    <mergeCell ref="C98:C102"/>
    <mergeCell ref="H98:H102"/>
    <mergeCell ref="I98:I102"/>
    <mergeCell ref="B104:B108"/>
    <mergeCell ref="C104:C108"/>
    <mergeCell ref="H104:H108"/>
    <mergeCell ref="I104:I108"/>
    <mergeCell ref="B87:B91"/>
    <mergeCell ref="C87:C91"/>
    <mergeCell ref="H87:H91"/>
    <mergeCell ref="I87:I91"/>
    <mergeCell ref="B93:B97"/>
    <mergeCell ref="C93:C97"/>
    <mergeCell ref="H93:H97"/>
    <mergeCell ref="I93:I97"/>
    <mergeCell ref="E87:E91"/>
    <mergeCell ref="D93:D97"/>
    <mergeCell ref="E93:E97"/>
    <mergeCell ref="F104:F108"/>
    <mergeCell ref="G104:G108"/>
    <mergeCell ref="B121:B125"/>
    <mergeCell ref="C121:C125"/>
    <mergeCell ref="H121:H125"/>
    <mergeCell ref="I121:I125"/>
    <mergeCell ref="B126:B130"/>
    <mergeCell ref="C126:C130"/>
    <mergeCell ref="H126:H130"/>
    <mergeCell ref="I126:I130"/>
    <mergeCell ref="B110:B114"/>
    <mergeCell ref="C110:C114"/>
    <mergeCell ref="H110:H114"/>
    <mergeCell ref="I110:I114"/>
    <mergeCell ref="B166:B170"/>
    <mergeCell ref="C166:C170"/>
    <mergeCell ref="B132:B136"/>
    <mergeCell ref="C132:C136"/>
    <mergeCell ref="H132:H136"/>
    <mergeCell ref="I132:I136"/>
    <mergeCell ref="B137:B141"/>
    <mergeCell ref="C137:C141"/>
    <mergeCell ref="H137:H141"/>
    <mergeCell ref="I137:I141"/>
    <mergeCell ref="D148:D152"/>
    <mergeCell ref="E148:E152"/>
    <mergeCell ref="D132:D136"/>
    <mergeCell ref="E132:E136"/>
    <mergeCell ref="D137:D141"/>
    <mergeCell ref="E137:E141"/>
    <mergeCell ref="D143:D147"/>
    <mergeCell ref="E143:E147"/>
    <mergeCell ref="B143:B147"/>
    <mergeCell ref="C143:C147"/>
    <mergeCell ref="H143:H147"/>
    <mergeCell ref="I143:I147"/>
    <mergeCell ref="B148:B152"/>
    <mergeCell ref="C148:C152"/>
    <mergeCell ref="H192:H196"/>
    <mergeCell ref="I192:I196"/>
    <mergeCell ref="B198:B202"/>
    <mergeCell ref="C198:C202"/>
    <mergeCell ref="H198:H202"/>
    <mergeCell ref="I198:I202"/>
    <mergeCell ref="B181:B185"/>
    <mergeCell ref="C181:C185"/>
    <mergeCell ref="H181:H185"/>
    <mergeCell ref="I181:I185"/>
    <mergeCell ref="B186:B190"/>
    <mergeCell ref="C186:C190"/>
    <mergeCell ref="H186:H190"/>
    <mergeCell ref="I186:I190"/>
    <mergeCell ref="D186:D190"/>
    <mergeCell ref="E186:E190"/>
    <mergeCell ref="D192:D196"/>
    <mergeCell ref="E192:E196"/>
    <mergeCell ref="D198:D202"/>
    <mergeCell ref="E198:E202"/>
    <mergeCell ref="D181:D185"/>
    <mergeCell ref="E181:E185"/>
    <mergeCell ref="B192:B196"/>
    <mergeCell ref="C192:C196"/>
    <mergeCell ref="B221:B225"/>
    <mergeCell ref="C221:C225"/>
    <mergeCell ref="H221:H225"/>
    <mergeCell ref="I221:I225"/>
    <mergeCell ref="B203:B207"/>
    <mergeCell ref="C203:C207"/>
    <mergeCell ref="H203:H207"/>
    <mergeCell ref="I203:I207"/>
    <mergeCell ref="B210:B214"/>
    <mergeCell ref="C210:C214"/>
    <mergeCell ref="H210:H214"/>
    <mergeCell ref="I210:I214"/>
    <mergeCell ref="D221:D225"/>
    <mergeCell ref="E221:E225"/>
    <mergeCell ref="D203:D207"/>
    <mergeCell ref="E203:E207"/>
    <mergeCell ref="D210:D214"/>
    <mergeCell ref="E210:E214"/>
    <mergeCell ref="D215:D219"/>
    <mergeCell ref="E215:E219"/>
    <mergeCell ref="B215:B219"/>
    <mergeCell ref="C215:C219"/>
    <mergeCell ref="E250:E254"/>
    <mergeCell ref="H238:H242"/>
    <mergeCell ref="I238:I242"/>
    <mergeCell ref="B244:B248"/>
    <mergeCell ref="C244:C248"/>
    <mergeCell ref="H244:H248"/>
    <mergeCell ref="I244:I248"/>
    <mergeCell ref="B226:B230"/>
    <mergeCell ref="C226:C230"/>
    <mergeCell ref="H226:H230"/>
    <mergeCell ref="I226:I230"/>
    <mergeCell ref="B232:B236"/>
    <mergeCell ref="C232:C236"/>
    <mergeCell ref="H232:H236"/>
    <mergeCell ref="I232:I236"/>
    <mergeCell ref="D226:D230"/>
    <mergeCell ref="E226:E230"/>
    <mergeCell ref="D232:D236"/>
    <mergeCell ref="E232:E236"/>
    <mergeCell ref="F244:F248"/>
    <mergeCell ref="G244:G248"/>
    <mergeCell ref="B238:B242"/>
    <mergeCell ref="C238:C242"/>
    <mergeCell ref="B292:B296"/>
    <mergeCell ref="C292:C296"/>
    <mergeCell ref="H292:H296"/>
    <mergeCell ref="I292:I296"/>
    <mergeCell ref="B279:B283"/>
    <mergeCell ref="C279:C283"/>
    <mergeCell ref="H279:H283"/>
    <mergeCell ref="I279:I283"/>
    <mergeCell ref="F279:F283"/>
    <mergeCell ref="G279:G283"/>
    <mergeCell ref="F284:F288"/>
    <mergeCell ref="G284:G288"/>
    <mergeCell ref="B284:B288"/>
    <mergeCell ref="C284:C288"/>
    <mergeCell ref="H284:H288"/>
    <mergeCell ref="B263:B267"/>
    <mergeCell ref="C263:C267"/>
    <mergeCell ref="H263:H267"/>
    <mergeCell ref="F132:F136"/>
    <mergeCell ref="G132:G136"/>
    <mergeCell ref="F154:F158"/>
    <mergeCell ref="B268:B272"/>
    <mergeCell ref="C268:C272"/>
    <mergeCell ref="H268:H272"/>
    <mergeCell ref="B250:B254"/>
    <mergeCell ref="C250:C254"/>
    <mergeCell ref="H250:H254"/>
    <mergeCell ref="B255:B259"/>
    <mergeCell ref="C255:C259"/>
    <mergeCell ref="H255:H259"/>
    <mergeCell ref="F250:F254"/>
    <mergeCell ref="G250:G254"/>
    <mergeCell ref="F255:F259"/>
    <mergeCell ref="G255:G259"/>
    <mergeCell ref="F263:F267"/>
    <mergeCell ref="G263:G267"/>
    <mergeCell ref="B367:B371"/>
    <mergeCell ref="C367:C371"/>
    <mergeCell ref="H367:H371"/>
    <mergeCell ref="B346:B350"/>
    <mergeCell ref="C346:C350"/>
    <mergeCell ref="H346:H350"/>
    <mergeCell ref="B351:B355"/>
    <mergeCell ref="C351:C355"/>
    <mergeCell ref="H351:H355"/>
    <mergeCell ref="D346:D350"/>
    <mergeCell ref="E346:E350"/>
    <mergeCell ref="D351:D355"/>
    <mergeCell ref="E351:E355"/>
    <mergeCell ref="D327:D331"/>
    <mergeCell ref="E327:E331"/>
    <mergeCell ref="D332:D336"/>
    <mergeCell ref="F14:F18"/>
    <mergeCell ref="G14:G18"/>
    <mergeCell ref="F19:F23"/>
    <mergeCell ref="G19:G23"/>
    <mergeCell ref="D14:D18"/>
    <mergeCell ref="E14:E18"/>
    <mergeCell ref="D19:D23"/>
    <mergeCell ref="E19:E23"/>
    <mergeCell ref="D25:D29"/>
    <mergeCell ref="E25:E29"/>
    <mergeCell ref="F304:F308"/>
    <mergeCell ref="G304:G308"/>
    <mergeCell ref="E316:E320"/>
    <mergeCell ref="B315:J315"/>
    <mergeCell ref="I263:I267"/>
    <mergeCell ref="I268:I272"/>
    <mergeCell ref="I250:I254"/>
    <mergeCell ref="A42:A46"/>
    <mergeCell ref="A48:A52"/>
    <mergeCell ref="A55:A59"/>
    <mergeCell ref="A60:A64"/>
    <mergeCell ref="A66:A70"/>
    <mergeCell ref="A71:A75"/>
    <mergeCell ref="A6:A7"/>
    <mergeCell ref="A14:A18"/>
    <mergeCell ref="A19:A23"/>
    <mergeCell ref="A25:A29"/>
    <mergeCell ref="A31:A35"/>
    <mergeCell ref="A36:A40"/>
    <mergeCell ref="A9:J13"/>
    <mergeCell ref="D6:E6"/>
    <mergeCell ref="F6:G6"/>
    <mergeCell ref="F31:F35"/>
    <mergeCell ref="G31:G35"/>
    <mergeCell ref="F36:F40"/>
    <mergeCell ref="G36:G40"/>
    <mergeCell ref="J31:J35"/>
    <mergeCell ref="J36:J40"/>
    <mergeCell ref="D60:D64"/>
    <mergeCell ref="E60:E64"/>
    <mergeCell ref="D42:D46"/>
    <mergeCell ref="A110:A114"/>
    <mergeCell ref="A116:J120"/>
    <mergeCell ref="A121:A125"/>
    <mergeCell ref="A126:A130"/>
    <mergeCell ref="A132:A136"/>
    <mergeCell ref="A77:A81"/>
    <mergeCell ref="A82:A86"/>
    <mergeCell ref="A87:A91"/>
    <mergeCell ref="A93:A97"/>
    <mergeCell ref="A98:A102"/>
    <mergeCell ref="A104:A108"/>
    <mergeCell ref="D121:D125"/>
    <mergeCell ref="E121:E125"/>
    <mergeCell ref="D126:D130"/>
    <mergeCell ref="E126:E130"/>
    <mergeCell ref="D98:D102"/>
    <mergeCell ref="E98:E102"/>
    <mergeCell ref="D104:D108"/>
    <mergeCell ref="E104:E108"/>
    <mergeCell ref="D110:D114"/>
    <mergeCell ref="E110:E114"/>
    <mergeCell ref="D82:D86"/>
    <mergeCell ref="E82:E86"/>
    <mergeCell ref="D87:D91"/>
    <mergeCell ref="A186:A190"/>
    <mergeCell ref="A192:A196"/>
    <mergeCell ref="A198:A202"/>
    <mergeCell ref="A203:A207"/>
    <mergeCell ref="A137:A141"/>
    <mergeCell ref="A143:A147"/>
    <mergeCell ref="A148:A152"/>
    <mergeCell ref="A154:A158"/>
    <mergeCell ref="A160:A164"/>
    <mergeCell ref="A166:A170"/>
    <mergeCell ref="J279:J283"/>
    <mergeCell ref="A244:A248"/>
    <mergeCell ref="A250:A254"/>
    <mergeCell ref="A255:A259"/>
    <mergeCell ref="A263:A267"/>
    <mergeCell ref="A268:A272"/>
    <mergeCell ref="A274:J278"/>
    <mergeCell ref="A210:A214"/>
    <mergeCell ref="A215:A219"/>
    <mergeCell ref="A221:A225"/>
    <mergeCell ref="A226:A230"/>
    <mergeCell ref="A232:A236"/>
    <mergeCell ref="A238:A242"/>
    <mergeCell ref="D255:D259"/>
    <mergeCell ref="E255:E259"/>
    <mergeCell ref="D263:D267"/>
    <mergeCell ref="E263:E267"/>
    <mergeCell ref="D268:D272"/>
    <mergeCell ref="E268:E272"/>
    <mergeCell ref="D238:D242"/>
    <mergeCell ref="E238:E242"/>
    <mergeCell ref="D244:D248"/>
    <mergeCell ref="E244:E248"/>
    <mergeCell ref="D250:D254"/>
    <mergeCell ref="A279:A283"/>
    <mergeCell ref="A284:A288"/>
    <mergeCell ref="A292:A296"/>
    <mergeCell ref="A297:A301"/>
    <mergeCell ref="A304:A308"/>
    <mergeCell ref="E332:E336"/>
    <mergeCell ref="D292:D296"/>
    <mergeCell ref="E292:E296"/>
    <mergeCell ref="D297:D301"/>
    <mergeCell ref="E297:E301"/>
    <mergeCell ref="D304:D308"/>
    <mergeCell ref="E304:E308"/>
    <mergeCell ref="D279:D283"/>
    <mergeCell ref="E279:E283"/>
    <mergeCell ref="D284:D288"/>
    <mergeCell ref="E284:E288"/>
    <mergeCell ref="B332:B336"/>
    <mergeCell ref="C332:C336"/>
    <mergeCell ref="B327:B331"/>
    <mergeCell ref="C327:C331"/>
    <mergeCell ref="B297:B301"/>
    <mergeCell ref="C297:C301"/>
    <mergeCell ref="B304:B308"/>
    <mergeCell ref="C304:C308"/>
    <mergeCell ref="J42:J46"/>
    <mergeCell ref="F42:F46"/>
    <mergeCell ref="G42:G46"/>
    <mergeCell ref="F48:F52"/>
    <mergeCell ref="G48:G52"/>
    <mergeCell ref="J48:J52"/>
    <mergeCell ref="F55:F59"/>
    <mergeCell ref="G55:G59"/>
    <mergeCell ref="J55:J59"/>
    <mergeCell ref="I42:I46"/>
    <mergeCell ref="I48:I52"/>
    <mergeCell ref="J60:J64"/>
    <mergeCell ref="F66:F70"/>
    <mergeCell ref="G66:G70"/>
    <mergeCell ref="F71:F75"/>
    <mergeCell ref="G71:G75"/>
    <mergeCell ref="J66:J70"/>
    <mergeCell ref="J71:J75"/>
    <mergeCell ref="F77:F81"/>
    <mergeCell ref="G77:G81"/>
    <mergeCell ref="J77:J81"/>
    <mergeCell ref="I77:I81"/>
    <mergeCell ref="J82:J86"/>
    <mergeCell ref="F87:F91"/>
    <mergeCell ref="G87:G91"/>
    <mergeCell ref="J87:J91"/>
    <mergeCell ref="F93:F97"/>
    <mergeCell ref="G93:G97"/>
    <mergeCell ref="J93:J97"/>
    <mergeCell ref="F98:F102"/>
    <mergeCell ref="G98:G102"/>
    <mergeCell ref="J98:J102"/>
    <mergeCell ref="J104:J108"/>
    <mergeCell ref="F110:F114"/>
    <mergeCell ref="G110:G114"/>
    <mergeCell ref="J110:J114"/>
    <mergeCell ref="F121:F125"/>
    <mergeCell ref="G121:G125"/>
    <mergeCell ref="J121:J125"/>
    <mergeCell ref="F126:F130"/>
    <mergeCell ref="G126:G130"/>
    <mergeCell ref="J126:J130"/>
    <mergeCell ref="J132:J136"/>
    <mergeCell ref="F137:F141"/>
    <mergeCell ref="G137:G141"/>
    <mergeCell ref="F143:F147"/>
    <mergeCell ref="G143:G147"/>
    <mergeCell ref="F148:F152"/>
    <mergeCell ref="G148:G152"/>
    <mergeCell ref="J143:J147"/>
    <mergeCell ref="J148:J152"/>
    <mergeCell ref="H148:H152"/>
    <mergeCell ref="I148:I152"/>
    <mergeCell ref="B160:B164"/>
    <mergeCell ref="C160:C164"/>
    <mergeCell ref="H160:H164"/>
    <mergeCell ref="I160:I164"/>
    <mergeCell ref="D154:D158"/>
    <mergeCell ref="E154:E158"/>
    <mergeCell ref="D160:D164"/>
    <mergeCell ref="A171:A175"/>
    <mergeCell ref="A181:A185"/>
    <mergeCell ref="E160:E164"/>
    <mergeCell ref="D166:D170"/>
    <mergeCell ref="E166:E170"/>
    <mergeCell ref="D171:D175"/>
    <mergeCell ref="E171:E175"/>
    <mergeCell ref="B177:J177"/>
    <mergeCell ref="B171:B175"/>
    <mergeCell ref="C171:C175"/>
    <mergeCell ref="B154:B158"/>
    <mergeCell ref="G154:G158"/>
    <mergeCell ref="F160:F164"/>
    <mergeCell ref="G160:G164"/>
    <mergeCell ref="F166:F170"/>
    <mergeCell ref="G166:G170"/>
    <mergeCell ref="F171:F175"/>
    <mergeCell ref="F181:F185"/>
    <mergeCell ref="G181:G185"/>
    <mergeCell ref="H166:H170"/>
    <mergeCell ref="I166:I170"/>
    <mergeCell ref="H171:H175"/>
    <mergeCell ref="I171:I175"/>
    <mergeCell ref="C154:C158"/>
    <mergeCell ref="H154:H158"/>
    <mergeCell ref="I154:I158"/>
    <mergeCell ref="G171:G175"/>
    <mergeCell ref="F186:F190"/>
    <mergeCell ref="G186:G190"/>
    <mergeCell ref="F192:F196"/>
    <mergeCell ref="G192:G196"/>
    <mergeCell ref="F198:F202"/>
    <mergeCell ref="G198:G202"/>
    <mergeCell ref="F203:F207"/>
    <mergeCell ref="G203:G207"/>
    <mergeCell ref="F210:F214"/>
    <mergeCell ref="G210:G214"/>
    <mergeCell ref="H297:H301"/>
    <mergeCell ref="I297:I301"/>
    <mergeCell ref="H304:H308"/>
    <mergeCell ref="F215:F219"/>
    <mergeCell ref="G215:G219"/>
    <mergeCell ref="F221:F225"/>
    <mergeCell ref="G221:G225"/>
    <mergeCell ref="F226:F230"/>
    <mergeCell ref="G226:G230"/>
    <mergeCell ref="F232:F236"/>
    <mergeCell ref="G232:G236"/>
    <mergeCell ref="F238:F242"/>
    <mergeCell ref="G238:G242"/>
    <mergeCell ref="I304:I308"/>
    <mergeCell ref="I255:I259"/>
    <mergeCell ref="F268:F272"/>
    <mergeCell ref="G268:G272"/>
    <mergeCell ref="H215:H219"/>
    <mergeCell ref="I215:I219"/>
    <mergeCell ref="A327:A331"/>
    <mergeCell ref="A332:A336"/>
    <mergeCell ref="A338:A342"/>
    <mergeCell ref="A346:A350"/>
    <mergeCell ref="A351:A355"/>
    <mergeCell ref="J284:J288"/>
    <mergeCell ref="F292:F296"/>
    <mergeCell ref="G292:G296"/>
    <mergeCell ref="J292:J296"/>
    <mergeCell ref="F297:F301"/>
    <mergeCell ref="G297:G301"/>
    <mergeCell ref="J297:J301"/>
    <mergeCell ref="I284:I288"/>
    <mergeCell ref="I346:I350"/>
    <mergeCell ref="H332:H336"/>
    <mergeCell ref="I332:I336"/>
    <mergeCell ref="B338:B342"/>
    <mergeCell ref="C338:C342"/>
    <mergeCell ref="H338:H342"/>
    <mergeCell ref="I338:I342"/>
    <mergeCell ref="F338:F342"/>
    <mergeCell ref="G338:G342"/>
    <mergeCell ref="H327:H331"/>
    <mergeCell ref="I327:I331"/>
    <mergeCell ref="D372:D376"/>
    <mergeCell ref="E372:E376"/>
    <mergeCell ref="J304:J308"/>
    <mergeCell ref="F327:F331"/>
    <mergeCell ref="G327:G331"/>
    <mergeCell ref="J327:J331"/>
    <mergeCell ref="F332:F336"/>
    <mergeCell ref="G332:G336"/>
    <mergeCell ref="J332:J336"/>
    <mergeCell ref="D367:D371"/>
    <mergeCell ref="E367:E371"/>
    <mergeCell ref="F367:F371"/>
    <mergeCell ref="G367:G371"/>
    <mergeCell ref="I351:I355"/>
    <mergeCell ref="J344:J345"/>
    <mergeCell ref="F372:F376"/>
    <mergeCell ref="G372:G376"/>
    <mergeCell ref="J309:J313"/>
    <mergeCell ref="I362:I366"/>
    <mergeCell ref="A357:J361"/>
    <mergeCell ref="D362:D366"/>
    <mergeCell ref="E362:E366"/>
    <mergeCell ref="D338:D342"/>
    <mergeCell ref="E338:E342"/>
    <mergeCell ref="J19:J23"/>
    <mergeCell ref="J14:J18"/>
    <mergeCell ref="J25:J29"/>
    <mergeCell ref="J367:J371"/>
    <mergeCell ref="J372:J376"/>
    <mergeCell ref="A372:A376"/>
    <mergeCell ref="J338:J342"/>
    <mergeCell ref="F346:F350"/>
    <mergeCell ref="G346:G350"/>
    <mergeCell ref="J346:J350"/>
    <mergeCell ref="F351:F355"/>
    <mergeCell ref="G351:G355"/>
    <mergeCell ref="J351:J355"/>
    <mergeCell ref="F362:F366"/>
    <mergeCell ref="G362:G366"/>
    <mergeCell ref="J362:J366"/>
    <mergeCell ref="I367:I371"/>
    <mergeCell ref="B372:B376"/>
    <mergeCell ref="C372:C376"/>
    <mergeCell ref="H372:H376"/>
    <mergeCell ref="I372:I376"/>
    <mergeCell ref="B362:B366"/>
    <mergeCell ref="C362:C366"/>
    <mergeCell ref="H362:H366"/>
    <mergeCell ref="A344:A345"/>
    <mergeCell ref="B344:B345"/>
    <mergeCell ref="C344:C345"/>
    <mergeCell ref="D344:D345"/>
    <mergeCell ref="E344:E345"/>
    <mergeCell ref="F344:F345"/>
    <mergeCell ref="G344:G345"/>
    <mergeCell ref="H344:H345"/>
    <mergeCell ref="I344:I345"/>
    <mergeCell ref="A309:A313"/>
    <mergeCell ref="B309:B313"/>
    <mergeCell ref="C309:C313"/>
    <mergeCell ref="D309:D313"/>
    <mergeCell ref="E309:E313"/>
    <mergeCell ref="F309:F313"/>
    <mergeCell ref="G309:G313"/>
    <mergeCell ref="H309:H313"/>
    <mergeCell ref="I309:I313"/>
  </mergeCells>
  <pageMargins left="0.19685039370078741" right="0.19685039370078741" top="0.19685039370078741" bottom="0.19685039370078741" header="0.19685039370078741" footer="0.19685039370078741"/>
  <pageSetup paperSize="9" scale="39" firstPageNumber="2147483648" fitToHeight="19" orientation="landscape" r:id="rId1"/>
  <headerFooter differentFirst="1"/>
  <rowBreaks count="4" manualBreakCount="4">
    <brk id="41" max="9" man="1"/>
    <brk id="70" max="9" man="1"/>
    <brk id="108" max="9" man="1"/>
    <brk id="376" max="9" man="1"/>
  </rowBreaks>
</worksheet>
</file>

<file path=xl/worksheets/sheet3.xml><?xml version="1.0" encoding="utf-8"?>
<worksheet xmlns="http://schemas.openxmlformats.org/spreadsheetml/2006/main" xmlns:r="http://schemas.openxmlformats.org/officeDocument/2006/relationships">
  <dimension ref="A1:I235"/>
  <sheetViews>
    <sheetView view="pageBreakPreview" topLeftCell="A48" zoomScaleNormal="100" zoomScaleSheetLayoutView="100" workbookViewId="0">
      <selection activeCell="A6" sqref="A6:A10"/>
    </sheetView>
  </sheetViews>
  <sheetFormatPr defaultRowHeight="15"/>
  <cols>
    <col min="1" max="2" width="31.28515625" customWidth="1"/>
    <col min="3" max="3" width="44.28515625" customWidth="1"/>
    <col min="4" max="4" width="13.42578125" customWidth="1"/>
    <col min="5" max="5" width="13" style="11" customWidth="1"/>
    <col min="6" max="6" width="16.140625" style="11" customWidth="1"/>
    <col min="7" max="7" width="13.5703125" bestFit="1" customWidth="1"/>
    <col min="8" max="8" width="33.42578125" customWidth="1"/>
  </cols>
  <sheetData>
    <row r="1" spans="1:9" ht="15.75" customHeight="1">
      <c r="E1" s="399" t="s">
        <v>19</v>
      </c>
      <c r="F1" s="399"/>
      <c r="G1" s="386"/>
      <c r="H1" s="386"/>
    </row>
    <row r="2" spans="1:9" ht="82.5" customHeight="1">
      <c r="A2" s="400" t="s">
        <v>506</v>
      </c>
      <c r="B2" s="400"/>
      <c r="C2" s="400"/>
      <c r="D2" s="400"/>
      <c r="E2" s="400"/>
      <c r="F2" s="400"/>
      <c r="G2" s="386"/>
      <c r="H2" s="386"/>
    </row>
    <row r="3" spans="1:9">
      <c r="A3" s="47"/>
      <c r="B3" s="47"/>
      <c r="C3" s="47"/>
      <c r="D3" s="47"/>
      <c r="E3" s="401" t="s">
        <v>20</v>
      </c>
      <c r="F3" s="401"/>
      <c r="G3" s="386"/>
      <c r="H3" s="386"/>
    </row>
    <row r="4" spans="1:9" ht="77.25" customHeight="1">
      <c r="A4" s="48" t="s">
        <v>512</v>
      </c>
      <c r="B4" s="48" t="s">
        <v>511</v>
      </c>
      <c r="C4" s="48" t="s">
        <v>510</v>
      </c>
      <c r="D4" s="48" t="s">
        <v>509</v>
      </c>
      <c r="E4" s="49" t="s">
        <v>507</v>
      </c>
      <c r="F4" s="49" t="s">
        <v>508</v>
      </c>
      <c r="G4" s="386"/>
      <c r="H4" s="386"/>
    </row>
    <row r="5" spans="1:9" ht="12.75" customHeight="1">
      <c r="A5" s="48">
        <v>1</v>
      </c>
      <c r="B5" s="48">
        <v>2</v>
      </c>
      <c r="C5" s="48">
        <v>3</v>
      </c>
      <c r="D5" s="48">
        <v>4</v>
      </c>
      <c r="E5" s="50">
        <v>5</v>
      </c>
      <c r="F5" s="50">
        <v>6</v>
      </c>
    </row>
    <row r="6" spans="1:9">
      <c r="A6" s="402" t="s">
        <v>21</v>
      </c>
      <c r="B6" s="403" t="s">
        <v>496</v>
      </c>
      <c r="C6" s="16" t="s">
        <v>22</v>
      </c>
      <c r="D6" s="182">
        <f>D7+D8+D9+D10</f>
        <v>930843.5</v>
      </c>
      <c r="E6" s="182">
        <f>E7+E8+E9+E10</f>
        <v>1357617.1</v>
      </c>
      <c r="F6" s="182">
        <f>F7+F8+F9+F10</f>
        <v>1117252.9000000001</v>
      </c>
      <c r="G6" s="172">
        <f>F6/E6</f>
        <v>0.82295140507584952</v>
      </c>
      <c r="H6" s="11"/>
      <c r="I6" s="11"/>
    </row>
    <row r="7" spans="1:9">
      <c r="A7" s="402"/>
      <c r="B7" s="404"/>
      <c r="C7" s="17" t="s">
        <v>194</v>
      </c>
      <c r="D7" s="182">
        <f t="shared" ref="D7:F10" si="0">D12+D53+D98+D129</f>
        <v>52267.7</v>
      </c>
      <c r="E7" s="182">
        <f t="shared" si="0"/>
        <v>53403.799999999996</v>
      </c>
      <c r="F7" s="182">
        <f t="shared" si="0"/>
        <v>53403.799999999996</v>
      </c>
      <c r="G7" s="8"/>
      <c r="H7" s="8"/>
      <c r="I7" s="8"/>
    </row>
    <row r="8" spans="1:9">
      <c r="A8" s="402"/>
      <c r="B8" s="404"/>
      <c r="C8" s="17" t="s">
        <v>23</v>
      </c>
      <c r="D8" s="182">
        <f t="shared" si="0"/>
        <v>232621.2</v>
      </c>
      <c r="E8" s="182">
        <f t="shared" si="0"/>
        <v>471903.3</v>
      </c>
      <c r="F8" s="182">
        <f t="shared" si="0"/>
        <v>271901.90000000002</v>
      </c>
      <c r="G8" s="8"/>
    </row>
    <row r="9" spans="1:9">
      <c r="A9" s="402"/>
      <c r="B9" s="404"/>
      <c r="C9" s="17" t="s">
        <v>24</v>
      </c>
      <c r="D9" s="182">
        <f t="shared" si="0"/>
        <v>645954.6</v>
      </c>
      <c r="E9" s="182">
        <f t="shared" si="0"/>
        <v>832310</v>
      </c>
      <c r="F9" s="182">
        <f t="shared" si="0"/>
        <v>791947.20000000007</v>
      </c>
      <c r="G9" s="9"/>
      <c r="H9" s="9"/>
    </row>
    <row r="10" spans="1:9">
      <c r="A10" s="402"/>
      <c r="B10" s="404"/>
      <c r="C10" s="10" t="s">
        <v>27</v>
      </c>
      <c r="D10" s="182">
        <f t="shared" si="0"/>
        <v>0</v>
      </c>
      <c r="E10" s="182">
        <f t="shared" si="0"/>
        <v>0</v>
      </c>
      <c r="F10" s="182">
        <f t="shared" si="0"/>
        <v>0</v>
      </c>
      <c r="G10" s="9"/>
      <c r="H10" s="9"/>
    </row>
    <row r="11" spans="1:9">
      <c r="A11" s="393" t="s">
        <v>25</v>
      </c>
      <c r="B11" s="394" t="s">
        <v>36</v>
      </c>
      <c r="C11" s="10" t="s">
        <v>26</v>
      </c>
      <c r="D11" s="183">
        <f>D12+D13+D14+D15</f>
        <v>614140.80000000005</v>
      </c>
      <c r="E11" s="183">
        <f>E12+E13+E14+E15</f>
        <v>886465.8</v>
      </c>
      <c r="F11" s="183">
        <f>F12+F13+F14+F15</f>
        <v>665465.80000000005</v>
      </c>
      <c r="G11" s="12"/>
    </row>
    <row r="12" spans="1:9">
      <c r="A12" s="393"/>
      <c r="B12" s="395"/>
      <c r="C12" s="10" t="s">
        <v>194</v>
      </c>
      <c r="D12" s="183">
        <v>52267.7</v>
      </c>
      <c r="E12" s="183">
        <f t="shared" ref="E12:F12" si="1">E17+E28+E33+E38+E43+E48</f>
        <v>37395.199999999997</v>
      </c>
      <c r="F12" s="183">
        <f t="shared" si="1"/>
        <v>37395.199999999997</v>
      </c>
      <c r="G12" s="12"/>
    </row>
    <row r="13" spans="1:9">
      <c r="A13" s="393"/>
      <c r="B13" s="395"/>
      <c r="C13" s="10" t="s">
        <v>23</v>
      </c>
      <c r="D13" s="183">
        <v>170687.1</v>
      </c>
      <c r="E13" s="183">
        <f>E18+E29+E34+E39+E44+E49</f>
        <v>376094.5</v>
      </c>
      <c r="F13" s="183">
        <f>F18+F29+F34+F39+F44+F49</f>
        <v>176094.5</v>
      </c>
      <c r="G13" s="12"/>
    </row>
    <row r="14" spans="1:9">
      <c r="A14" s="393"/>
      <c r="B14" s="395"/>
      <c r="C14" s="10" t="s">
        <v>24</v>
      </c>
      <c r="D14" s="183">
        <f>D19+D25+D30+D35+D45+D50</f>
        <v>391186</v>
      </c>
      <c r="E14" s="183">
        <f>E19+E25+E30+E35+E45+E50</f>
        <v>472976.1</v>
      </c>
      <c r="F14" s="183">
        <f t="shared" ref="F14" si="2">F19+F25+F30+F35+F45+F50</f>
        <v>451976.1</v>
      </c>
      <c r="G14" s="12"/>
    </row>
    <row r="15" spans="1:9">
      <c r="A15" s="393"/>
      <c r="B15" s="395"/>
      <c r="C15" s="10" t="s">
        <v>27</v>
      </c>
      <c r="D15" s="183">
        <f>D20+D26+D31+D36</f>
        <v>0</v>
      </c>
      <c r="E15" s="183">
        <f t="shared" ref="E15:F15" si="3">E20+E26+E31+E36</f>
        <v>0</v>
      </c>
      <c r="F15" s="183">
        <f t="shared" si="3"/>
        <v>0</v>
      </c>
      <c r="G15" s="12"/>
    </row>
    <row r="16" spans="1:9">
      <c r="A16" s="387" t="s">
        <v>497</v>
      </c>
      <c r="B16" s="389" t="s">
        <v>300</v>
      </c>
      <c r="C16" s="4" t="s">
        <v>26</v>
      </c>
      <c r="D16" s="3">
        <f>D17+D18+D19+D20+D21</f>
        <v>33086</v>
      </c>
      <c r="E16" s="3">
        <f>E17+E18+E19+E20+E21</f>
        <v>238179.6</v>
      </c>
      <c r="F16" s="3">
        <f>F17+F18+F19+F20+F21</f>
        <v>17179.599999999999</v>
      </c>
    </row>
    <row r="17" spans="1:6">
      <c r="A17" s="388"/>
      <c r="B17" s="390"/>
      <c r="C17" s="4" t="s">
        <v>194</v>
      </c>
      <c r="D17" s="3">
        <v>0</v>
      </c>
      <c r="E17" s="3">
        <v>0</v>
      </c>
      <c r="F17" s="3">
        <v>0</v>
      </c>
    </row>
    <row r="18" spans="1:6">
      <c r="A18" s="388"/>
      <c r="B18" s="390"/>
      <c r="C18" s="4" t="s">
        <v>23</v>
      </c>
      <c r="D18" s="3">
        <v>0</v>
      </c>
      <c r="E18" s="3">
        <v>200000</v>
      </c>
      <c r="F18" s="3">
        <v>0</v>
      </c>
    </row>
    <row r="19" spans="1:6">
      <c r="A19" s="388"/>
      <c r="B19" s="390"/>
      <c r="C19" s="4" t="s">
        <v>24</v>
      </c>
      <c r="D19" s="3">
        <v>33086</v>
      </c>
      <c r="E19" s="3">
        <v>38179.599999999999</v>
      </c>
      <c r="F19" s="3">
        <v>17179.599999999999</v>
      </c>
    </row>
    <row r="20" spans="1:6">
      <c r="A20" s="388"/>
      <c r="B20" s="390"/>
      <c r="C20" s="4" t="s">
        <v>27</v>
      </c>
      <c r="D20" s="3">
        <v>0</v>
      </c>
      <c r="E20" s="3">
        <v>0</v>
      </c>
      <c r="F20" s="3">
        <v>0</v>
      </c>
    </row>
    <row r="21" spans="1:6" ht="15.75" hidden="1" customHeight="1">
      <c r="A21" s="396"/>
      <c r="B21" s="392"/>
      <c r="C21" s="4" t="s">
        <v>27</v>
      </c>
      <c r="D21" s="3">
        <v>0</v>
      </c>
      <c r="E21" s="3">
        <v>0</v>
      </c>
      <c r="F21" s="3">
        <v>0</v>
      </c>
    </row>
    <row r="22" spans="1:6" ht="15.75" hidden="1" customHeight="1">
      <c r="A22" s="387" t="s">
        <v>37</v>
      </c>
      <c r="B22" s="389" t="s">
        <v>195</v>
      </c>
      <c r="C22" s="4" t="s">
        <v>26</v>
      </c>
      <c r="D22" s="3">
        <f>D23+D24+D25+D26</f>
        <v>0</v>
      </c>
      <c r="E22" s="3">
        <f>E23+E24+E25+E26</f>
        <v>0</v>
      </c>
      <c r="F22" s="3">
        <f>F23+F24+F25+F26</f>
        <v>0</v>
      </c>
    </row>
    <row r="23" spans="1:6" ht="39" hidden="1" customHeight="1">
      <c r="A23" s="388"/>
      <c r="B23" s="390"/>
      <c r="C23" s="4" t="s">
        <v>194</v>
      </c>
      <c r="D23" s="3">
        <v>0</v>
      </c>
      <c r="E23" s="3">
        <v>0</v>
      </c>
      <c r="F23" s="3">
        <v>0</v>
      </c>
    </row>
    <row r="24" spans="1:6" ht="15.75" hidden="1" customHeight="1">
      <c r="A24" s="388"/>
      <c r="B24" s="390"/>
      <c r="C24" s="4" t="s">
        <v>23</v>
      </c>
      <c r="D24" s="3">
        <v>0</v>
      </c>
      <c r="E24" s="3">
        <v>0</v>
      </c>
      <c r="F24" s="3">
        <v>0</v>
      </c>
    </row>
    <row r="25" spans="1:6" ht="15.75" hidden="1" customHeight="1">
      <c r="A25" s="388"/>
      <c r="B25" s="390"/>
      <c r="C25" s="4" t="s">
        <v>24</v>
      </c>
      <c r="D25" s="3">
        <v>0</v>
      </c>
      <c r="E25" s="3">
        <v>0</v>
      </c>
      <c r="F25" s="3"/>
    </row>
    <row r="26" spans="1:6" ht="15.75" hidden="1" customHeight="1">
      <c r="A26" s="388"/>
      <c r="B26" s="392"/>
      <c r="C26" s="4" t="s">
        <v>27</v>
      </c>
      <c r="D26" s="3">
        <v>0</v>
      </c>
      <c r="E26" s="3">
        <v>0</v>
      </c>
      <c r="F26" s="3">
        <v>0</v>
      </c>
    </row>
    <row r="27" spans="1:6">
      <c r="A27" s="387" t="s">
        <v>38</v>
      </c>
      <c r="B27" s="389" t="s">
        <v>196</v>
      </c>
      <c r="C27" s="4" t="s">
        <v>26</v>
      </c>
      <c r="D27" s="3">
        <f>35813+170687.1</f>
        <v>206500.1</v>
      </c>
      <c r="E27" s="3">
        <f>E28+E29+E30+E31</f>
        <v>206500.1</v>
      </c>
      <c r="F27" s="3">
        <f>F28+F29+F30+F31</f>
        <v>206500.1</v>
      </c>
    </row>
    <row r="28" spans="1:6">
      <c r="A28" s="388"/>
      <c r="B28" s="390"/>
      <c r="C28" s="4" t="s">
        <v>194</v>
      </c>
      <c r="D28" s="3" t="s">
        <v>301</v>
      </c>
      <c r="E28" s="3">
        <v>33679.599999999999</v>
      </c>
      <c r="F28" s="3">
        <v>33679.599999999999</v>
      </c>
    </row>
    <row r="29" spans="1:6">
      <c r="A29" s="388"/>
      <c r="B29" s="390"/>
      <c r="C29" s="4" t="s">
        <v>23</v>
      </c>
      <c r="D29" s="45">
        <v>170687.1</v>
      </c>
      <c r="E29" s="3">
        <v>172820.5</v>
      </c>
      <c r="F29" s="3">
        <v>172820.5</v>
      </c>
    </row>
    <row r="30" spans="1:6">
      <c r="A30" s="388"/>
      <c r="B30" s="390"/>
      <c r="C30" s="4" t="s">
        <v>24</v>
      </c>
      <c r="D30" s="3">
        <v>0</v>
      </c>
      <c r="E30" s="3">
        <v>0</v>
      </c>
      <c r="F30" s="3">
        <v>0</v>
      </c>
    </row>
    <row r="31" spans="1:6">
      <c r="A31" s="388"/>
      <c r="B31" s="392"/>
      <c r="C31" s="4" t="s">
        <v>27</v>
      </c>
      <c r="D31" s="3">
        <v>0</v>
      </c>
      <c r="E31" s="3">
        <v>0</v>
      </c>
      <c r="F31" s="3">
        <v>0</v>
      </c>
    </row>
    <row r="32" spans="1:6">
      <c r="A32" s="387" t="s">
        <v>39</v>
      </c>
      <c r="B32" s="390" t="s">
        <v>197</v>
      </c>
      <c r="C32" s="4" t="s">
        <v>26</v>
      </c>
      <c r="D32" s="3">
        <f>D33+D34+D35+D36</f>
        <v>7313.2</v>
      </c>
      <c r="E32" s="3">
        <f t="shared" ref="E32:F32" si="4">E33+E34+E35+E36</f>
        <v>0</v>
      </c>
      <c r="F32" s="3">
        <f t="shared" si="4"/>
        <v>0</v>
      </c>
    </row>
    <row r="33" spans="1:6">
      <c r="A33" s="388"/>
      <c r="B33" s="390"/>
      <c r="C33" s="4" t="s">
        <v>194</v>
      </c>
      <c r="D33" s="3">
        <v>7313.2</v>
      </c>
      <c r="E33" s="3">
        <v>0</v>
      </c>
      <c r="F33" s="3">
        <v>0</v>
      </c>
    </row>
    <row r="34" spans="1:6">
      <c r="A34" s="388"/>
      <c r="B34" s="390"/>
      <c r="C34" s="4" t="s">
        <v>23</v>
      </c>
      <c r="D34" s="3">
        <v>0</v>
      </c>
      <c r="E34" s="3">
        <v>0</v>
      </c>
      <c r="F34" s="3">
        <v>0</v>
      </c>
    </row>
    <row r="35" spans="1:6">
      <c r="A35" s="388"/>
      <c r="B35" s="390"/>
      <c r="C35" s="4" t="s">
        <v>24</v>
      </c>
      <c r="D35" s="3">
        <v>0</v>
      </c>
      <c r="E35" s="3">
        <v>0</v>
      </c>
      <c r="F35" s="3">
        <v>0</v>
      </c>
    </row>
    <row r="36" spans="1:6">
      <c r="A36" s="388"/>
      <c r="B36" s="390"/>
      <c r="C36" s="4" t="s">
        <v>27</v>
      </c>
      <c r="D36" s="3">
        <v>0</v>
      </c>
      <c r="E36" s="3">
        <v>0</v>
      </c>
      <c r="F36" s="3">
        <v>0</v>
      </c>
    </row>
    <row r="37" spans="1:6">
      <c r="A37" s="387" t="s">
        <v>198</v>
      </c>
      <c r="B37" s="389" t="s">
        <v>498</v>
      </c>
      <c r="C37" s="4" t="s">
        <v>26</v>
      </c>
      <c r="D37" s="3">
        <f>9141.5</f>
        <v>9141.5</v>
      </c>
      <c r="E37" s="3">
        <f>E38+E39+E40+E41</f>
        <v>1595.5</v>
      </c>
      <c r="F37" s="3">
        <f>F38+F39+F40+F41</f>
        <v>1595.5</v>
      </c>
    </row>
    <row r="38" spans="1:6" ht="26.25">
      <c r="A38" s="388"/>
      <c r="B38" s="390"/>
      <c r="C38" s="4" t="s">
        <v>194</v>
      </c>
      <c r="D38" s="184" t="s">
        <v>493</v>
      </c>
      <c r="E38" s="3">
        <v>1595.5</v>
      </c>
      <c r="F38" s="3">
        <v>1595.5</v>
      </c>
    </row>
    <row r="39" spans="1:6">
      <c r="A39" s="388"/>
      <c r="B39" s="390"/>
      <c r="C39" s="4" t="s">
        <v>23</v>
      </c>
      <c r="D39" s="3">
        <v>0</v>
      </c>
      <c r="E39" s="3">
        <v>0</v>
      </c>
      <c r="F39" s="3">
        <v>0</v>
      </c>
    </row>
    <row r="40" spans="1:6">
      <c r="A40" s="388"/>
      <c r="B40" s="390"/>
      <c r="C40" s="4" t="s">
        <v>24</v>
      </c>
      <c r="D40" s="3">
        <v>0</v>
      </c>
      <c r="E40" s="3">
        <v>0</v>
      </c>
      <c r="F40" s="3">
        <v>0</v>
      </c>
    </row>
    <row r="41" spans="1:6" ht="24.75" customHeight="1">
      <c r="A41" s="396"/>
      <c r="B41" s="392"/>
      <c r="C41" s="4" t="s">
        <v>27</v>
      </c>
      <c r="D41" s="3">
        <v>0</v>
      </c>
      <c r="E41" s="3">
        <v>0</v>
      </c>
      <c r="F41" s="3">
        <v>0</v>
      </c>
    </row>
    <row r="42" spans="1:6">
      <c r="A42" s="387" t="s">
        <v>199</v>
      </c>
      <c r="B42" s="389" t="s">
        <v>200</v>
      </c>
      <c r="C42" s="4" t="s">
        <v>26</v>
      </c>
      <c r="D42" s="3">
        <f>D43+D44+D45+D46</f>
        <v>7600</v>
      </c>
      <c r="E42" s="3">
        <f>E43+E44+E45+E46</f>
        <v>10840.1</v>
      </c>
      <c r="F42" s="3">
        <f>F43+F44+F45+F46</f>
        <v>10840.1</v>
      </c>
    </row>
    <row r="43" spans="1:6">
      <c r="A43" s="388"/>
      <c r="B43" s="390"/>
      <c r="C43" s="4" t="s">
        <v>194</v>
      </c>
      <c r="D43" s="3">
        <v>0</v>
      </c>
      <c r="E43" s="3">
        <v>2120.1</v>
      </c>
      <c r="F43" s="3">
        <v>2120.1</v>
      </c>
    </row>
    <row r="44" spans="1:6">
      <c r="A44" s="388"/>
      <c r="B44" s="390"/>
      <c r="C44" s="4" t="s">
        <v>23</v>
      </c>
      <c r="D44" s="3">
        <v>0</v>
      </c>
      <c r="E44" s="3">
        <v>3274</v>
      </c>
      <c r="F44" s="3">
        <v>3274</v>
      </c>
    </row>
    <row r="45" spans="1:6">
      <c r="A45" s="388"/>
      <c r="B45" s="390"/>
      <c r="C45" s="4" t="s">
        <v>24</v>
      </c>
      <c r="D45" s="3">
        <v>7600</v>
      </c>
      <c r="E45" s="3">
        <v>5446</v>
      </c>
      <c r="F45" s="3">
        <v>5446</v>
      </c>
    </row>
    <row r="46" spans="1:6">
      <c r="A46" s="396"/>
      <c r="B46" s="392"/>
      <c r="C46" s="4" t="s">
        <v>27</v>
      </c>
      <c r="D46" s="3">
        <v>0</v>
      </c>
      <c r="E46" s="3">
        <v>0</v>
      </c>
      <c r="F46" s="3">
        <v>0</v>
      </c>
    </row>
    <row r="47" spans="1:6">
      <c r="A47" s="387" t="s">
        <v>201</v>
      </c>
      <c r="B47" s="389" t="s">
        <v>202</v>
      </c>
      <c r="C47" s="4" t="s">
        <v>26</v>
      </c>
      <c r="D47" s="3">
        <f>D48+D49+D50+D51+D61</f>
        <v>350500</v>
      </c>
      <c r="E47" s="3">
        <f>E48+E49+E50+E51+E61</f>
        <v>429350.5</v>
      </c>
      <c r="F47" s="3">
        <f>F48+F49+F50+F51+F61</f>
        <v>429350.5</v>
      </c>
    </row>
    <row r="48" spans="1:6">
      <c r="A48" s="388"/>
      <c r="B48" s="390"/>
      <c r="C48" s="4" t="s">
        <v>194</v>
      </c>
      <c r="D48" s="3">
        <v>0</v>
      </c>
      <c r="E48" s="3">
        <v>0</v>
      </c>
      <c r="F48" s="3">
        <v>0</v>
      </c>
    </row>
    <row r="49" spans="1:7">
      <c r="A49" s="388"/>
      <c r="B49" s="390"/>
      <c r="C49" s="4" t="s">
        <v>23</v>
      </c>
      <c r="D49" s="3">
        <v>0</v>
      </c>
      <c r="E49" s="3">
        <v>0</v>
      </c>
      <c r="F49" s="3">
        <v>0</v>
      </c>
    </row>
    <row r="50" spans="1:7">
      <c r="A50" s="388"/>
      <c r="B50" s="390"/>
      <c r="C50" s="4" t="s">
        <v>24</v>
      </c>
      <c r="D50" s="3">
        <v>350500</v>
      </c>
      <c r="E50" s="3">
        <v>429350.5</v>
      </c>
      <c r="F50" s="3">
        <v>429350.5</v>
      </c>
    </row>
    <row r="51" spans="1:7">
      <c r="A51" s="396"/>
      <c r="B51" s="392"/>
      <c r="C51" s="4" t="s">
        <v>27</v>
      </c>
      <c r="D51" s="3">
        <v>0</v>
      </c>
      <c r="E51" s="3">
        <v>0</v>
      </c>
      <c r="F51" s="3">
        <v>0</v>
      </c>
    </row>
    <row r="52" spans="1:7">
      <c r="A52" s="393" t="s">
        <v>28</v>
      </c>
      <c r="B52" s="394" t="s">
        <v>82</v>
      </c>
      <c r="C52" s="10" t="s">
        <v>26</v>
      </c>
      <c r="D52" s="183">
        <f>SUM(D53:D56)</f>
        <v>98186.1</v>
      </c>
      <c r="E52" s="183">
        <f>E54+E55+E53</f>
        <v>209496.00000000003</v>
      </c>
      <c r="F52" s="183">
        <f>F54+F55+F53</f>
        <v>193045.80000000002</v>
      </c>
      <c r="G52" s="13"/>
    </row>
    <row r="53" spans="1:7">
      <c r="A53" s="393"/>
      <c r="B53" s="395"/>
      <c r="C53" s="10" t="s">
        <v>194</v>
      </c>
      <c r="D53" s="183">
        <v>0</v>
      </c>
      <c r="E53" s="183">
        <f>E58+E68+E73+E78+E83+E88+E93</f>
        <v>0</v>
      </c>
      <c r="F53" s="183">
        <f>F58+F68+F73+F78+F83+F88+F93</f>
        <v>0</v>
      </c>
      <c r="G53" s="13"/>
    </row>
    <row r="54" spans="1:7">
      <c r="A54" s="393"/>
      <c r="B54" s="395"/>
      <c r="C54" s="10" t="s">
        <v>23</v>
      </c>
      <c r="D54" s="183">
        <v>0</v>
      </c>
      <c r="E54" s="183">
        <f>E59+E69+E74+E79+E84+E89+E94+E64</f>
        <v>20062.099999999999</v>
      </c>
      <c r="F54" s="183">
        <f>F59+F69+F74+F79+F84+F89+F94+F64</f>
        <v>20062.099999999999</v>
      </c>
      <c r="G54" s="13"/>
    </row>
    <row r="55" spans="1:7">
      <c r="A55" s="393"/>
      <c r="B55" s="395"/>
      <c r="C55" s="10" t="s">
        <v>24</v>
      </c>
      <c r="D55" s="183">
        <f>D60+D70+D75+D80+D85+D90+D95+D65</f>
        <v>98186.1</v>
      </c>
      <c r="E55" s="183">
        <f>E60+E70+E75+E80+E85+E90+E95+E65</f>
        <v>189433.90000000002</v>
      </c>
      <c r="F55" s="183">
        <f>F60+F70+F75+F80+F85+F90+F95+F65</f>
        <v>172983.7</v>
      </c>
      <c r="G55" s="13"/>
    </row>
    <row r="56" spans="1:7">
      <c r="A56" s="393"/>
      <c r="B56" s="395"/>
      <c r="C56" s="10" t="s">
        <v>27</v>
      </c>
      <c r="D56" s="183">
        <v>0</v>
      </c>
      <c r="E56" s="183">
        <f>E61+E71+E76+E81+E86+E91+E96</f>
        <v>0</v>
      </c>
      <c r="F56" s="183">
        <v>0</v>
      </c>
      <c r="G56" s="13"/>
    </row>
    <row r="57" spans="1:7" ht="27" customHeight="1">
      <c r="A57" s="391" t="s">
        <v>40</v>
      </c>
      <c r="B57" s="389" t="s">
        <v>505</v>
      </c>
      <c r="C57" s="4" t="s">
        <v>26</v>
      </c>
      <c r="D57" s="3">
        <f>D58+D59+D60</f>
        <v>112.5</v>
      </c>
      <c r="E57" s="3">
        <f>E60+E59</f>
        <v>1206.8</v>
      </c>
      <c r="F57" s="3">
        <f>SUM(F58:F61)</f>
        <v>1008.3</v>
      </c>
    </row>
    <row r="58" spans="1:7" ht="27" customHeight="1">
      <c r="A58" s="391"/>
      <c r="B58" s="390"/>
      <c r="C58" s="4" t="s">
        <v>194</v>
      </c>
      <c r="D58" s="3">
        <v>0</v>
      </c>
      <c r="E58" s="3">
        <v>0</v>
      </c>
      <c r="F58" s="3">
        <v>0</v>
      </c>
    </row>
    <row r="59" spans="1:7" ht="27" customHeight="1">
      <c r="A59" s="391"/>
      <c r="B59" s="390"/>
      <c r="C59" s="4" t="s">
        <v>23</v>
      </c>
      <c r="D59" s="3">
        <v>0</v>
      </c>
      <c r="E59" s="3">
        <v>0</v>
      </c>
      <c r="F59" s="3">
        <v>0</v>
      </c>
    </row>
    <row r="60" spans="1:7" ht="27" customHeight="1">
      <c r="A60" s="391"/>
      <c r="B60" s="390"/>
      <c r="C60" s="4" t="s">
        <v>24</v>
      </c>
      <c r="D60" s="3">
        <v>112.5</v>
      </c>
      <c r="E60" s="3">
        <v>1206.8</v>
      </c>
      <c r="F60" s="3">
        <v>1008.3</v>
      </c>
    </row>
    <row r="61" spans="1:7" ht="27" customHeight="1">
      <c r="A61" s="391"/>
      <c r="B61" s="390"/>
      <c r="C61" s="4" t="s">
        <v>27</v>
      </c>
      <c r="D61" s="3">
        <v>0</v>
      </c>
      <c r="E61" s="3">
        <v>0</v>
      </c>
      <c r="F61" s="3">
        <v>0</v>
      </c>
    </row>
    <row r="62" spans="1:7">
      <c r="A62" s="387" t="s">
        <v>302</v>
      </c>
      <c r="B62" s="389" t="s">
        <v>303</v>
      </c>
      <c r="C62" s="4" t="s">
        <v>26</v>
      </c>
      <c r="D62" s="3">
        <f>D63+D64+D65</f>
        <v>30000</v>
      </c>
      <c r="E62" s="3">
        <f>E65+E64</f>
        <v>74110.799999999988</v>
      </c>
      <c r="F62" s="3">
        <f>SUM(F63:F66)</f>
        <v>67810.299999999988</v>
      </c>
    </row>
    <row r="63" spans="1:7">
      <c r="A63" s="388"/>
      <c r="B63" s="390"/>
      <c r="C63" s="4" t="s">
        <v>194</v>
      </c>
      <c r="D63" s="3">
        <v>0</v>
      </c>
      <c r="E63" s="3">
        <v>0</v>
      </c>
      <c r="F63" s="3">
        <v>0</v>
      </c>
    </row>
    <row r="64" spans="1:7">
      <c r="A64" s="388"/>
      <c r="B64" s="390"/>
      <c r="C64" s="4" t="s">
        <v>23</v>
      </c>
      <c r="D64" s="3">
        <v>0</v>
      </c>
      <c r="E64" s="3">
        <v>20062.099999999999</v>
      </c>
      <c r="F64" s="3">
        <v>20062.099999999999</v>
      </c>
    </row>
    <row r="65" spans="1:6">
      <c r="A65" s="388"/>
      <c r="B65" s="390"/>
      <c r="C65" s="4" t="s">
        <v>24</v>
      </c>
      <c r="D65" s="3">
        <v>30000</v>
      </c>
      <c r="E65" s="3">
        <v>54048.7</v>
      </c>
      <c r="F65" s="3">
        <v>47748.2</v>
      </c>
    </row>
    <row r="66" spans="1:6">
      <c r="A66" s="396"/>
      <c r="B66" s="392"/>
      <c r="C66" s="4" t="s">
        <v>27</v>
      </c>
      <c r="D66" s="3">
        <v>0</v>
      </c>
      <c r="E66" s="3">
        <v>0</v>
      </c>
      <c r="F66" s="3">
        <v>0</v>
      </c>
    </row>
    <row r="67" spans="1:6">
      <c r="A67" s="391" t="s">
        <v>41</v>
      </c>
      <c r="B67" s="389" t="s">
        <v>29</v>
      </c>
      <c r="C67" s="4" t="s">
        <v>26</v>
      </c>
      <c r="D67" s="3">
        <f>D68+D69+D70</f>
        <v>1746</v>
      </c>
      <c r="E67" s="3">
        <f>E70+E69</f>
        <v>7489.5</v>
      </c>
      <c r="F67" s="3">
        <f>SUM(F68:F71)</f>
        <v>1107.4000000000001</v>
      </c>
    </row>
    <row r="68" spans="1:6">
      <c r="A68" s="391"/>
      <c r="B68" s="390"/>
      <c r="C68" s="4" t="s">
        <v>194</v>
      </c>
      <c r="D68" s="3">
        <v>0</v>
      </c>
      <c r="E68" s="3">
        <v>0</v>
      </c>
      <c r="F68" s="3">
        <v>0</v>
      </c>
    </row>
    <row r="69" spans="1:6">
      <c r="A69" s="391"/>
      <c r="B69" s="390"/>
      <c r="C69" s="4" t="s">
        <v>23</v>
      </c>
      <c r="D69" s="3">
        <v>0</v>
      </c>
      <c r="E69" s="3">
        <v>0</v>
      </c>
      <c r="F69" s="3">
        <v>0</v>
      </c>
    </row>
    <row r="70" spans="1:6">
      <c r="A70" s="391"/>
      <c r="B70" s="390"/>
      <c r="C70" s="4" t="s">
        <v>24</v>
      </c>
      <c r="D70" s="3">
        <v>1746</v>
      </c>
      <c r="E70" s="3">
        <v>7489.5</v>
      </c>
      <c r="F70" s="3">
        <v>1107.4000000000001</v>
      </c>
    </row>
    <row r="71" spans="1:6">
      <c r="A71" s="391"/>
      <c r="B71" s="390"/>
      <c r="C71" s="4" t="s">
        <v>27</v>
      </c>
      <c r="D71" s="3">
        <v>0</v>
      </c>
      <c r="E71" s="3">
        <v>0</v>
      </c>
      <c r="F71" s="3">
        <v>0</v>
      </c>
    </row>
    <row r="72" spans="1:6">
      <c r="A72" s="391" t="s">
        <v>30</v>
      </c>
      <c r="B72" s="389" t="s">
        <v>42</v>
      </c>
      <c r="C72" s="4" t="s">
        <v>26</v>
      </c>
      <c r="D72" s="3">
        <f>D73+D74+D75</f>
        <v>3365.1</v>
      </c>
      <c r="E72" s="3">
        <f>E73+E74+E75</f>
        <v>13568.7</v>
      </c>
      <c r="F72" s="3">
        <f>F73+F74+F75</f>
        <v>12476.2</v>
      </c>
    </row>
    <row r="73" spans="1:6">
      <c r="A73" s="391"/>
      <c r="B73" s="390"/>
      <c r="C73" s="4" t="s">
        <v>194</v>
      </c>
      <c r="D73" s="3">
        <v>0</v>
      </c>
      <c r="E73" s="3">
        <v>0</v>
      </c>
      <c r="F73" s="3">
        <v>0</v>
      </c>
    </row>
    <row r="74" spans="1:6">
      <c r="A74" s="391"/>
      <c r="B74" s="390"/>
      <c r="C74" s="4" t="s">
        <v>23</v>
      </c>
      <c r="D74" s="3">
        <v>0</v>
      </c>
      <c r="E74" s="3">
        <v>0</v>
      </c>
      <c r="F74" s="3">
        <v>0</v>
      </c>
    </row>
    <row r="75" spans="1:6">
      <c r="A75" s="391"/>
      <c r="B75" s="390"/>
      <c r="C75" s="4" t="s">
        <v>24</v>
      </c>
      <c r="D75" s="3">
        <v>3365.1</v>
      </c>
      <c r="E75" s="3">
        <v>13568.7</v>
      </c>
      <c r="F75" s="3">
        <v>12476.2</v>
      </c>
    </row>
    <row r="76" spans="1:6">
      <c r="A76" s="391"/>
      <c r="B76" s="390"/>
      <c r="C76" s="4" t="s">
        <v>27</v>
      </c>
      <c r="D76" s="3">
        <v>0</v>
      </c>
      <c r="E76" s="3">
        <v>0</v>
      </c>
      <c r="F76" s="3">
        <v>0</v>
      </c>
    </row>
    <row r="77" spans="1:6">
      <c r="A77" s="391" t="s">
        <v>31</v>
      </c>
      <c r="B77" s="389" t="s">
        <v>43</v>
      </c>
      <c r="C77" s="4" t="s">
        <v>26</v>
      </c>
      <c r="D77" s="3">
        <f>D78+D79+D80</f>
        <v>32130.2</v>
      </c>
      <c r="E77" s="3">
        <f t="shared" ref="E77:F77" si="5">E78+E79+E80</f>
        <v>31678.3</v>
      </c>
      <c r="F77" s="3">
        <f t="shared" si="5"/>
        <v>31632.400000000001</v>
      </c>
    </row>
    <row r="78" spans="1:6">
      <c r="A78" s="391"/>
      <c r="B78" s="390"/>
      <c r="C78" s="4" t="s">
        <v>194</v>
      </c>
      <c r="D78" s="3">
        <v>0</v>
      </c>
      <c r="E78" s="3">
        <v>0</v>
      </c>
      <c r="F78" s="3">
        <v>0</v>
      </c>
    </row>
    <row r="79" spans="1:6">
      <c r="A79" s="391"/>
      <c r="B79" s="390"/>
      <c r="C79" s="4" t="s">
        <v>23</v>
      </c>
      <c r="D79" s="3">
        <v>0</v>
      </c>
      <c r="E79" s="3">
        <v>0</v>
      </c>
      <c r="F79" s="3">
        <v>0</v>
      </c>
    </row>
    <row r="80" spans="1:6">
      <c r="A80" s="391"/>
      <c r="B80" s="390"/>
      <c r="C80" s="4" t="s">
        <v>24</v>
      </c>
      <c r="D80" s="3">
        <v>32130.2</v>
      </c>
      <c r="E80" s="3">
        <v>31678.3</v>
      </c>
      <c r="F80" s="3">
        <v>31632.400000000001</v>
      </c>
    </row>
    <row r="81" spans="1:6">
      <c r="A81" s="391"/>
      <c r="B81" s="390"/>
      <c r="C81" s="4" t="s">
        <v>27</v>
      </c>
      <c r="D81" s="3">
        <v>0</v>
      </c>
      <c r="E81" s="3">
        <v>0</v>
      </c>
      <c r="F81" s="3">
        <v>0</v>
      </c>
    </row>
    <row r="82" spans="1:6">
      <c r="A82" s="391" t="s">
        <v>499</v>
      </c>
      <c r="B82" s="389" t="s">
        <v>44</v>
      </c>
      <c r="C82" s="4" t="s">
        <v>26</v>
      </c>
      <c r="D82" s="3">
        <f>D83+D84+D85</f>
        <v>26205.9</v>
      </c>
      <c r="E82" s="3">
        <f>E83+E84+E85</f>
        <v>70516.899999999994</v>
      </c>
      <c r="F82" s="3">
        <f>F83+F84+F85</f>
        <v>70108.2</v>
      </c>
    </row>
    <row r="83" spans="1:6">
      <c r="A83" s="391"/>
      <c r="B83" s="390"/>
      <c r="C83" s="4" t="s">
        <v>194</v>
      </c>
      <c r="D83" s="3">
        <v>0</v>
      </c>
      <c r="E83" s="3">
        <v>0</v>
      </c>
      <c r="F83" s="3">
        <v>0</v>
      </c>
    </row>
    <row r="84" spans="1:6">
      <c r="A84" s="391"/>
      <c r="B84" s="390"/>
      <c r="C84" s="4" t="s">
        <v>23</v>
      </c>
      <c r="D84" s="3">
        <v>0</v>
      </c>
      <c r="E84" s="3">
        <v>0</v>
      </c>
      <c r="F84" s="3">
        <v>0</v>
      </c>
    </row>
    <row r="85" spans="1:6">
      <c r="A85" s="391"/>
      <c r="B85" s="390"/>
      <c r="C85" s="4" t="s">
        <v>24</v>
      </c>
      <c r="D85" s="3">
        <v>26205.9</v>
      </c>
      <c r="E85" s="3">
        <v>70516.899999999994</v>
      </c>
      <c r="F85" s="3">
        <v>70108.2</v>
      </c>
    </row>
    <row r="86" spans="1:6">
      <c r="A86" s="391"/>
      <c r="B86" s="390"/>
      <c r="C86" s="4" t="s">
        <v>27</v>
      </c>
      <c r="D86" s="3">
        <v>0</v>
      </c>
      <c r="E86" s="3">
        <v>0</v>
      </c>
      <c r="F86" s="3">
        <v>0</v>
      </c>
    </row>
    <row r="87" spans="1:6">
      <c r="A87" s="391" t="s">
        <v>45</v>
      </c>
      <c r="B87" s="389" t="s">
        <v>46</v>
      </c>
      <c r="C87" s="4" t="s">
        <v>26</v>
      </c>
      <c r="D87" s="3">
        <f>D88+D89+D90</f>
        <v>1355</v>
      </c>
      <c r="E87" s="3">
        <f>E90+E89</f>
        <v>2034</v>
      </c>
      <c r="F87" s="3">
        <f>SUM(F88:F91)</f>
        <v>2034</v>
      </c>
    </row>
    <row r="88" spans="1:6">
      <c r="A88" s="391"/>
      <c r="B88" s="390"/>
      <c r="C88" s="4" t="s">
        <v>194</v>
      </c>
      <c r="D88" s="3">
        <v>0</v>
      </c>
      <c r="E88" s="3">
        <v>0</v>
      </c>
      <c r="F88" s="3">
        <v>0</v>
      </c>
    </row>
    <row r="89" spans="1:6">
      <c r="A89" s="391"/>
      <c r="B89" s="390"/>
      <c r="C89" s="4" t="s">
        <v>23</v>
      </c>
      <c r="D89" s="3">
        <v>0</v>
      </c>
      <c r="E89" s="3">
        <v>0</v>
      </c>
      <c r="F89" s="3">
        <v>0</v>
      </c>
    </row>
    <row r="90" spans="1:6">
      <c r="A90" s="391"/>
      <c r="B90" s="390"/>
      <c r="C90" s="4" t="s">
        <v>24</v>
      </c>
      <c r="D90" s="3">
        <v>1355</v>
      </c>
      <c r="E90" s="3">
        <v>2034</v>
      </c>
      <c r="F90" s="3">
        <v>2034</v>
      </c>
    </row>
    <row r="91" spans="1:6">
      <c r="A91" s="391"/>
      <c r="B91" s="392"/>
      <c r="C91" s="4" t="s">
        <v>27</v>
      </c>
      <c r="D91" s="3">
        <v>0</v>
      </c>
      <c r="E91" s="3"/>
      <c r="F91" s="3"/>
    </row>
    <row r="92" spans="1:6">
      <c r="A92" s="387" t="s">
        <v>500</v>
      </c>
      <c r="B92" s="389" t="s">
        <v>47</v>
      </c>
      <c r="C92" s="4" t="s">
        <v>26</v>
      </c>
      <c r="D92" s="3">
        <f>D93+D94+D95+D96</f>
        <v>3271.4</v>
      </c>
      <c r="E92" s="3">
        <f t="shared" ref="E92:F92" si="6">E93+E94+E95+E96</f>
        <v>8891</v>
      </c>
      <c r="F92" s="3">
        <f t="shared" si="6"/>
        <v>6869</v>
      </c>
    </row>
    <row r="93" spans="1:6">
      <c r="A93" s="388"/>
      <c r="B93" s="390"/>
      <c r="C93" s="4" t="s">
        <v>194</v>
      </c>
      <c r="D93" s="3">
        <v>0</v>
      </c>
      <c r="E93" s="3">
        <v>0</v>
      </c>
      <c r="F93" s="3">
        <v>0</v>
      </c>
    </row>
    <row r="94" spans="1:6">
      <c r="A94" s="388"/>
      <c r="B94" s="390"/>
      <c r="C94" s="4" t="s">
        <v>23</v>
      </c>
      <c r="D94" s="3">
        <v>0</v>
      </c>
      <c r="E94" s="3">
        <v>0</v>
      </c>
      <c r="F94" s="3">
        <v>0</v>
      </c>
    </row>
    <row r="95" spans="1:6">
      <c r="A95" s="388"/>
      <c r="B95" s="390"/>
      <c r="C95" s="4" t="s">
        <v>24</v>
      </c>
      <c r="D95" s="3">
        <v>3271.4</v>
      </c>
      <c r="E95" s="3">
        <v>8891</v>
      </c>
      <c r="F95" s="3">
        <v>6869</v>
      </c>
    </row>
    <row r="96" spans="1:6">
      <c r="A96" s="388"/>
      <c r="B96" s="390"/>
      <c r="C96" s="4" t="s">
        <v>27</v>
      </c>
      <c r="D96" s="3">
        <v>0</v>
      </c>
      <c r="E96" s="3">
        <v>0</v>
      </c>
      <c r="F96" s="3">
        <v>0</v>
      </c>
    </row>
    <row r="97" spans="1:6">
      <c r="A97" s="393" t="s">
        <v>32</v>
      </c>
      <c r="B97" s="394" t="s">
        <v>48</v>
      </c>
      <c r="C97" s="10" t="s">
        <v>26</v>
      </c>
      <c r="D97" s="183">
        <f>D98+D99+D100</f>
        <v>123385</v>
      </c>
      <c r="E97" s="183">
        <f>E100+E99+E98</f>
        <v>164616.00000000003</v>
      </c>
      <c r="F97" s="183">
        <f>F100+F99+F98</f>
        <v>163108.50000000003</v>
      </c>
    </row>
    <row r="98" spans="1:6">
      <c r="A98" s="393"/>
      <c r="B98" s="395"/>
      <c r="C98" s="10" t="s">
        <v>194</v>
      </c>
      <c r="D98" s="183">
        <f>D103+D108+D119+D124</f>
        <v>0</v>
      </c>
      <c r="E98" s="183">
        <f>E103+E108+E119+E124+E114</f>
        <v>16008.6</v>
      </c>
      <c r="F98" s="183">
        <f>F103+F108+F119+F124+F114</f>
        <v>16008.6</v>
      </c>
    </row>
    <row r="99" spans="1:6">
      <c r="A99" s="393"/>
      <c r="B99" s="395"/>
      <c r="C99" s="10" t="s">
        <v>23</v>
      </c>
      <c r="D99" s="183">
        <f t="shared" ref="D99:F101" si="7">D104+D109+D120+D125</f>
        <v>60112.3</v>
      </c>
      <c r="E99" s="183">
        <f>E104+E109+E120+E125+E115</f>
        <v>73660.5</v>
      </c>
      <c r="F99" s="183">
        <f>F104+F109+F120+F125+F115</f>
        <v>73659.100000000006</v>
      </c>
    </row>
    <row r="100" spans="1:6">
      <c r="A100" s="393"/>
      <c r="B100" s="395"/>
      <c r="C100" s="10" t="s">
        <v>24</v>
      </c>
      <c r="D100" s="183">
        <f>D105+D110+D121+D126+D116</f>
        <v>63272.700000000004</v>
      </c>
      <c r="E100" s="183">
        <f t="shared" ref="E100:F100" si="8">E105+E110+E121+E126+E116</f>
        <v>74946.900000000009</v>
      </c>
      <c r="F100" s="183">
        <f t="shared" si="8"/>
        <v>73440.800000000003</v>
      </c>
    </row>
    <row r="101" spans="1:6">
      <c r="A101" s="393"/>
      <c r="B101" s="395"/>
      <c r="C101" s="10" t="s">
        <v>27</v>
      </c>
      <c r="D101" s="183">
        <f t="shared" si="7"/>
        <v>0</v>
      </c>
      <c r="E101" s="183">
        <f t="shared" si="7"/>
        <v>0</v>
      </c>
      <c r="F101" s="183">
        <f t="shared" si="7"/>
        <v>0</v>
      </c>
    </row>
    <row r="102" spans="1:6">
      <c r="A102" s="391" t="s">
        <v>49</v>
      </c>
      <c r="B102" s="389" t="s">
        <v>50</v>
      </c>
      <c r="C102" s="4" t="s">
        <v>26</v>
      </c>
      <c r="D102" s="3">
        <f>SUM(D103:D106)</f>
        <v>60112.3</v>
      </c>
      <c r="E102" s="3">
        <f>E105+E104</f>
        <v>64367</v>
      </c>
      <c r="F102" s="3">
        <f>SUM(F103:F106)</f>
        <v>64365.599999999999</v>
      </c>
    </row>
    <row r="103" spans="1:6">
      <c r="A103" s="391"/>
      <c r="B103" s="390"/>
      <c r="C103" s="4" t="s">
        <v>194</v>
      </c>
      <c r="D103" s="3">
        <v>0</v>
      </c>
      <c r="E103" s="3">
        <v>0</v>
      </c>
      <c r="F103" s="3">
        <v>0</v>
      </c>
    </row>
    <row r="104" spans="1:6">
      <c r="A104" s="391"/>
      <c r="B104" s="390"/>
      <c r="C104" s="4" t="s">
        <v>23</v>
      </c>
      <c r="D104" s="3">
        <v>60112.3</v>
      </c>
      <c r="E104" s="3">
        <v>64367</v>
      </c>
      <c r="F104" s="3">
        <v>64365.599999999999</v>
      </c>
    </row>
    <row r="105" spans="1:6">
      <c r="A105" s="391"/>
      <c r="B105" s="390"/>
      <c r="C105" s="4" t="s">
        <v>24</v>
      </c>
      <c r="D105" s="3">
        <v>0</v>
      </c>
      <c r="E105" s="3">
        <v>0</v>
      </c>
      <c r="F105" s="3">
        <v>0</v>
      </c>
    </row>
    <row r="106" spans="1:6" ht="30.75" customHeight="1">
      <c r="A106" s="391"/>
      <c r="B106" s="392"/>
      <c r="C106" s="4" t="s">
        <v>27</v>
      </c>
      <c r="D106" s="3">
        <v>0</v>
      </c>
      <c r="E106" s="3">
        <v>0</v>
      </c>
      <c r="F106" s="3">
        <v>0</v>
      </c>
    </row>
    <row r="107" spans="1:6">
      <c r="A107" s="391" t="s">
        <v>501</v>
      </c>
      <c r="B107" s="389" t="s">
        <v>494</v>
      </c>
      <c r="C107" s="4" t="s">
        <v>26</v>
      </c>
      <c r="D107" s="3">
        <f>SUM(D108:D112)</f>
        <v>5434.6</v>
      </c>
      <c r="E107" s="3">
        <f>E110+E109</f>
        <v>4885.3</v>
      </c>
      <c r="F107" s="3">
        <f>SUM(F108:F112)</f>
        <v>4746.3</v>
      </c>
    </row>
    <row r="108" spans="1:6">
      <c r="A108" s="391"/>
      <c r="B108" s="390"/>
      <c r="C108" s="4" t="s">
        <v>194</v>
      </c>
      <c r="D108" s="3">
        <v>0</v>
      </c>
      <c r="E108" s="3">
        <v>0</v>
      </c>
      <c r="F108" s="3">
        <v>0</v>
      </c>
    </row>
    <row r="109" spans="1:6">
      <c r="A109" s="391"/>
      <c r="B109" s="390"/>
      <c r="C109" s="4" t="s">
        <v>23</v>
      </c>
      <c r="D109" s="3">
        <v>0</v>
      </c>
      <c r="E109" s="3">
        <v>0</v>
      </c>
      <c r="F109" s="3">
        <v>0</v>
      </c>
    </row>
    <row r="110" spans="1:6">
      <c r="A110" s="391"/>
      <c r="B110" s="390"/>
      <c r="C110" s="4" t="s">
        <v>24</v>
      </c>
      <c r="D110" s="3">
        <v>5434.6</v>
      </c>
      <c r="E110" s="3">
        <v>4885.3</v>
      </c>
      <c r="F110" s="3">
        <v>4746.3</v>
      </c>
    </row>
    <row r="111" spans="1:6">
      <c r="A111" s="391"/>
      <c r="B111" s="390"/>
      <c r="C111" s="4" t="s">
        <v>27</v>
      </c>
      <c r="D111" s="3">
        <v>0</v>
      </c>
      <c r="E111" s="3">
        <v>0</v>
      </c>
      <c r="F111" s="3">
        <v>0</v>
      </c>
    </row>
    <row r="112" spans="1:6" ht="15" hidden="1" customHeight="1">
      <c r="A112" s="391"/>
      <c r="B112" s="392"/>
      <c r="C112" s="4" t="s">
        <v>27</v>
      </c>
      <c r="D112" s="3">
        <v>0</v>
      </c>
      <c r="E112" s="3">
        <v>0</v>
      </c>
      <c r="F112" s="3">
        <v>0</v>
      </c>
    </row>
    <row r="113" spans="1:6">
      <c r="A113" s="387" t="s">
        <v>304</v>
      </c>
      <c r="B113" s="389" t="s">
        <v>305</v>
      </c>
      <c r="C113" s="4" t="s">
        <v>26</v>
      </c>
      <c r="D113" s="3">
        <f>D114+D115+D116+D117</f>
        <v>7000</v>
      </c>
      <c r="E113" s="3">
        <f>E114+E115+E116+E117</f>
        <v>40278.6</v>
      </c>
      <c r="F113" s="3">
        <f t="shared" ref="F113" si="9">F114+F115+F116+F117</f>
        <v>39123.899999999994</v>
      </c>
    </row>
    <row r="114" spans="1:6">
      <c r="A114" s="388"/>
      <c r="B114" s="390"/>
      <c r="C114" s="4" t="s">
        <v>194</v>
      </c>
      <c r="D114" s="3">
        <v>0</v>
      </c>
      <c r="E114" s="3">
        <v>16008.6</v>
      </c>
      <c r="F114" s="3">
        <v>16008.6</v>
      </c>
    </row>
    <row r="115" spans="1:6">
      <c r="A115" s="388"/>
      <c r="B115" s="390"/>
      <c r="C115" s="4" t="s">
        <v>23</v>
      </c>
      <c r="D115" s="3">
        <v>0</v>
      </c>
      <c r="E115" s="3">
        <v>9293.5</v>
      </c>
      <c r="F115" s="3">
        <v>9293.5</v>
      </c>
    </row>
    <row r="116" spans="1:6">
      <c r="A116" s="388"/>
      <c r="B116" s="390"/>
      <c r="C116" s="4" t="s">
        <v>24</v>
      </c>
      <c r="D116" s="3">
        <v>7000</v>
      </c>
      <c r="E116" s="3">
        <v>14976.5</v>
      </c>
      <c r="F116" s="3">
        <v>13821.8</v>
      </c>
    </row>
    <row r="117" spans="1:6">
      <c r="A117" s="396"/>
      <c r="B117" s="392"/>
      <c r="C117" s="4" t="s">
        <v>27</v>
      </c>
      <c r="D117" s="3">
        <v>0</v>
      </c>
      <c r="E117" s="3">
        <v>0</v>
      </c>
      <c r="F117" s="3">
        <v>0</v>
      </c>
    </row>
    <row r="118" spans="1:6">
      <c r="A118" s="387" t="s">
        <v>51</v>
      </c>
      <c r="B118" s="389" t="s">
        <v>52</v>
      </c>
      <c r="C118" s="4" t="s">
        <v>26</v>
      </c>
      <c r="D118" s="3">
        <f>D119+D121+D120+D122</f>
        <v>44827.3</v>
      </c>
      <c r="E118" s="3">
        <f t="shared" ref="E118:F118" si="10">E119+E121+E120+E122</f>
        <v>49123.8</v>
      </c>
      <c r="F118" s="3">
        <f t="shared" si="10"/>
        <v>49123.8</v>
      </c>
    </row>
    <row r="119" spans="1:6">
      <c r="A119" s="388"/>
      <c r="B119" s="390"/>
      <c r="C119" s="4" t="s">
        <v>194</v>
      </c>
      <c r="D119" s="3">
        <v>0</v>
      </c>
      <c r="E119" s="3">
        <v>0</v>
      </c>
      <c r="F119" s="3">
        <v>0</v>
      </c>
    </row>
    <row r="120" spans="1:6">
      <c r="A120" s="388"/>
      <c r="B120" s="390"/>
      <c r="C120" s="4" t="s">
        <v>23</v>
      </c>
      <c r="D120" s="3">
        <v>0</v>
      </c>
      <c r="E120" s="3">
        <v>0</v>
      </c>
      <c r="F120" s="3">
        <v>0</v>
      </c>
    </row>
    <row r="121" spans="1:6">
      <c r="A121" s="388"/>
      <c r="B121" s="390"/>
      <c r="C121" s="4" t="s">
        <v>24</v>
      </c>
      <c r="D121" s="3">
        <v>44827.3</v>
      </c>
      <c r="E121" s="3">
        <v>49123.8</v>
      </c>
      <c r="F121" s="3">
        <v>49123.8</v>
      </c>
    </row>
    <row r="122" spans="1:6">
      <c r="A122" s="388"/>
      <c r="B122" s="390"/>
      <c r="C122" s="4" t="s">
        <v>27</v>
      </c>
      <c r="D122" s="3">
        <v>0</v>
      </c>
      <c r="E122" s="3">
        <v>0</v>
      </c>
      <c r="F122" s="3">
        <v>0</v>
      </c>
    </row>
    <row r="123" spans="1:6">
      <c r="A123" s="387" t="s">
        <v>53</v>
      </c>
      <c r="B123" s="389" t="s">
        <v>54</v>
      </c>
      <c r="C123" s="4" t="s">
        <v>26</v>
      </c>
      <c r="D123" s="3">
        <f>D124+D125+D126+D127</f>
        <v>6010.8</v>
      </c>
      <c r="E123" s="3">
        <f t="shared" ref="E123:F123" si="11">E124+E125+E126+E127</f>
        <v>5961.3</v>
      </c>
      <c r="F123" s="3">
        <f t="shared" si="11"/>
        <v>5748.9</v>
      </c>
    </row>
    <row r="124" spans="1:6">
      <c r="A124" s="388"/>
      <c r="B124" s="390"/>
      <c r="C124" s="4" t="s">
        <v>194</v>
      </c>
      <c r="D124" s="3">
        <v>0</v>
      </c>
      <c r="E124" s="3">
        <v>0</v>
      </c>
      <c r="F124" s="3">
        <v>0</v>
      </c>
    </row>
    <row r="125" spans="1:6">
      <c r="A125" s="388"/>
      <c r="B125" s="390"/>
      <c r="C125" s="4" t="s">
        <v>23</v>
      </c>
      <c r="D125" s="3">
        <v>0</v>
      </c>
      <c r="E125" s="3">
        <v>0</v>
      </c>
      <c r="F125" s="3">
        <v>0</v>
      </c>
    </row>
    <row r="126" spans="1:6">
      <c r="A126" s="388"/>
      <c r="B126" s="390"/>
      <c r="C126" s="4" t="s">
        <v>24</v>
      </c>
      <c r="D126" s="3">
        <v>6010.8</v>
      </c>
      <c r="E126" s="3">
        <v>5961.3</v>
      </c>
      <c r="F126" s="3">
        <v>5748.9</v>
      </c>
    </row>
    <row r="127" spans="1:6">
      <c r="A127" s="388"/>
      <c r="B127" s="390"/>
      <c r="C127" s="4" t="s">
        <v>27</v>
      </c>
      <c r="D127" s="3">
        <v>0</v>
      </c>
      <c r="E127" s="3">
        <v>0</v>
      </c>
      <c r="F127" s="3">
        <v>0</v>
      </c>
    </row>
    <row r="128" spans="1:6">
      <c r="A128" s="397" t="s">
        <v>55</v>
      </c>
      <c r="B128" s="394" t="s">
        <v>56</v>
      </c>
      <c r="C128" s="10" t="s">
        <v>26</v>
      </c>
      <c r="D128" s="183">
        <f>D129+D130+D131+D132</f>
        <v>95131.6</v>
      </c>
      <c r="E128" s="183">
        <f t="shared" ref="E128:F128" si="12">E129+E130+E131+E132</f>
        <v>97039.3</v>
      </c>
      <c r="F128" s="183">
        <f t="shared" si="12"/>
        <v>95632.8</v>
      </c>
    </row>
    <row r="129" spans="1:6">
      <c r="A129" s="398"/>
      <c r="B129" s="395"/>
      <c r="C129" s="10" t="s">
        <v>194</v>
      </c>
      <c r="D129" s="183">
        <f t="shared" ref="D129:F132" si="13">D134+D139</f>
        <v>0</v>
      </c>
      <c r="E129" s="183">
        <f t="shared" si="13"/>
        <v>0</v>
      </c>
      <c r="F129" s="183">
        <f t="shared" si="13"/>
        <v>0</v>
      </c>
    </row>
    <row r="130" spans="1:6">
      <c r="A130" s="398"/>
      <c r="B130" s="395"/>
      <c r="C130" s="10" t="s">
        <v>23</v>
      </c>
      <c r="D130" s="183">
        <f t="shared" si="13"/>
        <v>1821.8</v>
      </c>
      <c r="E130" s="183">
        <f t="shared" si="13"/>
        <v>2086.1999999999998</v>
      </c>
      <c r="F130" s="183">
        <f t="shared" si="13"/>
        <v>2086.1999999999998</v>
      </c>
    </row>
    <row r="131" spans="1:6">
      <c r="A131" s="398"/>
      <c r="B131" s="395"/>
      <c r="C131" s="10" t="s">
        <v>24</v>
      </c>
      <c r="D131" s="183">
        <f t="shared" si="13"/>
        <v>93309.8</v>
      </c>
      <c r="E131" s="183">
        <f t="shared" si="13"/>
        <v>94953.1</v>
      </c>
      <c r="F131" s="183">
        <f t="shared" si="13"/>
        <v>93546.6</v>
      </c>
    </row>
    <row r="132" spans="1:6">
      <c r="A132" s="398"/>
      <c r="B132" s="395"/>
      <c r="C132" s="10" t="s">
        <v>27</v>
      </c>
      <c r="D132" s="183">
        <f t="shared" si="13"/>
        <v>0</v>
      </c>
      <c r="E132" s="183">
        <f t="shared" si="13"/>
        <v>0</v>
      </c>
      <c r="F132" s="183">
        <f t="shared" si="13"/>
        <v>0</v>
      </c>
    </row>
    <row r="133" spans="1:6">
      <c r="A133" s="387" t="s">
        <v>502</v>
      </c>
      <c r="B133" s="389" t="s">
        <v>57</v>
      </c>
      <c r="C133" s="4" t="s">
        <v>26</v>
      </c>
      <c r="D133" s="3">
        <f>D134+D135+D136+D137</f>
        <v>95066.6</v>
      </c>
      <c r="E133" s="3">
        <f t="shared" ref="E133:F133" si="14">E134+E135+E136+E137</f>
        <v>96988.3</v>
      </c>
      <c r="F133" s="3">
        <f t="shared" si="14"/>
        <v>95596.800000000003</v>
      </c>
    </row>
    <row r="134" spans="1:6">
      <c r="A134" s="388"/>
      <c r="B134" s="390"/>
      <c r="C134" s="4" t="s">
        <v>194</v>
      </c>
      <c r="D134" s="3">
        <v>0</v>
      </c>
      <c r="E134" s="3">
        <v>0</v>
      </c>
      <c r="F134" s="3">
        <v>0</v>
      </c>
    </row>
    <row r="135" spans="1:6">
      <c r="A135" s="388"/>
      <c r="B135" s="390"/>
      <c r="C135" s="4" t="s">
        <v>23</v>
      </c>
      <c r="D135" s="3">
        <v>1821.8</v>
      </c>
      <c r="E135" s="3">
        <v>2086.1999999999998</v>
      </c>
      <c r="F135" s="3">
        <v>2086.1999999999998</v>
      </c>
    </row>
    <row r="136" spans="1:6">
      <c r="A136" s="388"/>
      <c r="B136" s="390"/>
      <c r="C136" s="4" t="s">
        <v>24</v>
      </c>
      <c r="D136" s="3">
        <v>93244.800000000003</v>
      </c>
      <c r="E136" s="3">
        <v>94902.1</v>
      </c>
      <c r="F136" s="3">
        <v>93510.6</v>
      </c>
    </row>
    <row r="137" spans="1:6">
      <c r="A137" s="388"/>
      <c r="B137" s="390"/>
      <c r="C137" s="4" t="s">
        <v>27</v>
      </c>
      <c r="D137" s="3">
        <v>0</v>
      </c>
      <c r="E137" s="3">
        <v>0</v>
      </c>
      <c r="F137" s="3">
        <v>0</v>
      </c>
    </row>
    <row r="138" spans="1:6">
      <c r="A138" s="387" t="s">
        <v>503</v>
      </c>
      <c r="B138" s="389" t="s">
        <v>58</v>
      </c>
      <c r="C138" s="4" t="s">
        <v>26</v>
      </c>
      <c r="D138" s="3">
        <f>D139+D140+D141+D142</f>
        <v>65</v>
      </c>
      <c r="E138" s="3">
        <f t="shared" ref="E138:F138" si="15">E139+E140+E141+E142</f>
        <v>51</v>
      </c>
      <c r="F138" s="3">
        <f t="shared" si="15"/>
        <v>36</v>
      </c>
    </row>
    <row r="139" spans="1:6">
      <c r="A139" s="388"/>
      <c r="B139" s="390"/>
      <c r="C139" s="4" t="s">
        <v>194</v>
      </c>
      <c r="D139" s="3">
        <v>0</v>
      </c>
      <c r="E139" s="3">
        <v>0</v>
      </c>
      <c r="F139" s="3">
        <v>0</v>
      </c>
    </row>
    <row r="140" spans="1:6">
      <c r="A140" s="388"/>
      <c r="B140" s="390"/>
      <c r="C140" s="4" t="s">
        <v>23</v>
      </c>
      <c r="D140" s="3">
        <v>0</v>
      </c>
      <c r="E140" s="3">
        <v>0</v>
      </c>
      <c r="F140" s="3">
        <v>0</v>
      </c>
    </row>
    <row r="141" spans="1:6">
      <c r="A141" s="388"/>
      <c r="B141" s="390"/>
      <c r="C141" s="4" t="s">
        <v>24</v>
      </c>
      <c r="D141" s="3">
        <v>65</v>
      </c>
      <c r="E141" s="3">
        <v>51</v>
      </c>
      <c r="F141" s="3">
        <v>36</v>
      </c>
    </row>
    <row r="142" spans="1:6">
      <c r="A142" s="396"/>
      <c r="B142" s="392"/>
      <c r="C142" s="4" t="s">
        <v>27</v>
      </c>
      <c r="D142" s="3">
        <v>0</v>
      </c>
      <c r="E142" s="3">
        <v>0</v>
      </c>
      <c r="F142" s="3">
        <v>0</v>
      </c>
    </row>
    <row r="143" spans="1:6">
      <c r="B143" s="202"/>
    </row>
    <row r="144" spans="1:6">
      <c r="B144" s="202"/>
    </row>
    <row r="145" spans="2:2">
      <c r="B145" s="202"/>
    </row>
    <row r="146" spans="2:2">
      <c r="B146" s="202"/>
    </row>
    <row r="147" spans="2:2">
      <c r="B147" s="202"/>
    </row>
    <row r="148" spans="2:2">
      <c r="B148" s="202"/>
    </row>
    <row r="149" spans="2:2">
      <c r="B149" s="202"/>
    </row>
    <row r="150" spans="2:2">
      <c r="B150" s="202"/>
    </row>
    <row r="151" spans="2:2">
      <c r="B151" s="202"/>
    </row>
    <row r="152" spans="2:2">
      <c r="B152" s="202"/>
    </row>
    <row r="153" spans="2:2">
      <c r="B153" s="202"/>
    </row>
    <row r="154" spans="2:2">
      <c r="B154" s="202"/>
    </row>
    <row r="155" spans="2:2">
      <c r="B155" s="202"/>
    </row>
    <row r="156" spans="2:2">
      <c r="B156" s="202"/>
    </row>
    <row r="157" spans="2:2">
      <c r="B157" s="202"/>
    </row>
    <row r="158" spans="2:2">
      <c r="B158" s="202"/>
    </row>
    <row r="159" spans="2:2">
      <c r="B159" s="202"/>
    </row>
    <row r="160" spans="2:2">
      <c r="B160" s="202"/>
    </row>
    <row r="161" spans="2:2">
      <c r="B161" s="202"/>
    </row>
    <row r="162" spans="2:2">
      <c r="B162" s="202"/>
    </row>
    <row r="163" spans="2:2">
      <c r="B163" s="202"/>
    </row>
    <row r="164" spans="2:2">
      <c r="B164" s="202"/>
    </row>
    <row r="165" spans="2:2">
      <c r="B165" s="202"/>
    </row>
    <row r="166" spans="2:2">
      <c r="B166" s="202"/>
    </row>
    <row r="167" spans="2:2">
      <c r="B167" s="202"/>
    </row>
    <row r="168" spans="2:2">
      <c r="B168" s="202"/>
    </row>
    <row r="169" spans="2:2">
      <c r="B169" s="202"/>
    </row>
    <row r="170" spans="2:2">
      <c r="B170" s="202"/>
    </row>
    <row r="171" spans="2:2">
      <c r="B171" s="202"/>
    </row>
    <row r="172" spans="2:2">
      <c r="B172" s="202"/>
    </row>
    <row r="173" spans="2:2">
      <c r="B173" s="202"/>
    </row>
    <row r="174" spans="2:2">
      <c r="B174" s="202"/>
    </row>
    <row r="175" spans="2:2">
      <c r="B175" s="202"/>
    </row>
    <row r="176" spans="2:2">
      <c r="B176" s="202"/>
    </row>
    <row r="177" spans="2:2">
      <c r="B177" s="202"/>
    </row>
    <row r="178" spans="2:2">
      <c r="B178" s="202"/>
    </row>
    <row r="179" spans="2:2">
      <c r="B179" s="202"/>
    </row>
    <row r="180" spans="2:2">
      <c r="B180" s="202"/>
    </row>
    <row r="181" spans="2:2">
      <c r="B181" s="202"/>
    </row>
    <row r="182" spans="2:2">
      <c r="B182" s="202"/>
    </row>
    <row r="183" spans="2:2">
      <c r="B183" s="202"/>
    </row>
    <row r="184" spans="2:2">
      <c r="B184" s="202"/>
    </row>
    <row r="185" spans="2:2">
      <c r="B185" s="138"/>
    </row>
    <row r="186" spans="2:2">
      <c r="B186" s="138"/>
    </row>
    <row r="187" spans="2:2">
      <c r="B187" s="138"/>
    </row>
    <row r="188" spans="2:2">
      <c r="B188" s="138"/>
    </row>
    <row r="189" spans="2:2">
      <c r="B189" s="138"/>
    </row>
    <row r="190" spans="2:2">
      <c r="B190" s="138"/>
    </row>
    <row r="191" spans="2:2">
      <c r="B191" s="138"/>
    </row>
    <row r="192" spans="2:2">
      <c r="B192" s="138"/>
    </row>
    <row r="193" spans="2:2">
      <c r="B193" s="138"/>
    </row>
    <row r="194" spans="2:2">
      <c r="B194" s="138"/>
    </row>
    <row r="195" spans="2:2">
      <c r="B195" s="138"/>
    </row>
    <row r="196" spans="2:2">
      <c r="B196" s="138"/>
    </row>
    <row r="197" spans="2:2">
      <c r="B197" s="138"/>
    </row>
    <row r="198" spans="2:2">
      <c r="B198" s="138"/>
    </row>
    <row r="199" spans="2:2">
      <c r="B199" s="138"/>
    </row>
    <row r="200" spans="2:2">
      <c r="B200" s="138"/>
    </row>
    <row r="201" spans="2:2">
      <c r="B201" s="138"/>
    </row>
    <row r="202" spans="2:2">
      <c r="B202" s="138"/>
    </row>
    <row r="203" spans="2:2">
      <c r="B203" s="138"/>
    </row>
    <row r="204" spans="2:2">
      <c r="B204" s="138"/>
    </row>
    <row r="205" spans="2:2">
      <c r="B205" s="138"/>
    </row>
    <row r="206" spans="2:2">
      <c r="B206" s="138"/>
    </row>
    <row r="207" spans="2:2">
      <c r="B207" s="138"/>
    </row>
    <row r="208" spans="2:2">
      <c r="B208" s="138"/>
    </row>
    <row r="209" spans="2:2">
      <c r="B209" s="138"/>
    </row>
    <row r="210" spans="2:2">
      <c r="B210" s="138"/>
    </row>
    <row r="211" spans="2:2">
      <c r="B211" s="138"/>
    </row>
    <row r="212" spans="2:2">
      <c r="B212" s="138"/>
    </row>
    <row r="213" spans="2:2">
      <c r="B213" s="138"/>
    </row>
    <row r="214" spans="2:2">
      <c r="B214" s="138"/>
    </row>
    <row r="215" spans="2:2">
      <c r="B215" s="138"/>
    </row>
    <row r="216" spans="2:2">
      <c r="B216" s="138"/>
    </row>
    <row r="217" spans="2:2">
      <c r="B217" s="138"/>
    </row>
    <row r="218" spans="2:2">
      <c r="B218" s="138"/>
    </row>
    <row r="219" spans="2:2">
      <c r="B219" s="138"/>
    </row>
    <row r="220" spans="2:2">
      <c r="B220" s="138"/>
    </row>
    <row r="221" spans="2:2">
      <c r="B221" s="138"/>
    </row>
    <row r="222" spans="2:2">
      <c r="B222" s="138"/>
    </row>
    <row r="223" spans="2:2">
      <c r="B223" s="138"/>
    </row>
    <row r="224" spans="2:2">
      <c r="B224" s="138"/>
    </row>
    <row r="225" spans="2:2">
      <c r="B225" s="138"/>
    </row>
    <row r="226" spans="2:2">
      <c r="B226" s="138"/>
    </row>
    <row r="227" spans="2:2">
      <c r="B227" s="138"/>
    </row>
    <row r="228" spans="2:2">
      <c r="B228" s="138"/>
    </row>
    <row r="229" spans="2:2">
      <c r="B229" s="138"/>
    </row>
    <row r="230" spans="2:2">
      <c r="B230" s="138"/>
    </row>
    <row r="231" spans="2:2">
      <c r="B231" s="138"/>
    </row>
    <row r="232" spans="2:2">
      <c r="B232" s="138"/>
    </row>
    <row r="233" spans="2:2">
      <c r="B233" s="138"/>
    </row>
    <row r="234" spans="2:2">
      <c r="B234" s="138"/>
    </row>
    <row r="235" spans="2:2">
      <c r="B235" s="138"/>
    </row>
  </sheetData>
  <mergeCells count="58">
    <mergeCell ref="A11:A15"/>
    <mergeCell ref="B11:B15"/>
    <mergeCell ref="E1:F1"/>
    <mergeCell ref="A2:F2"/>
    <mergeCell ref="E3:F3"/>
    <mergeCell ref="A6:A10"/>
    <mergeCell ref="B6:B10"/>
    <mergeCell ref="A92:A96"/>
    <mergeCell ref="B92:B96"/>
    <mergeCell ref="A16:A21"/>
    <mergeCell ref="A22:A26"/>
    <mergeCell ref="A27:A31"/>
    <mergeCell ref="B16:B21"/>
    <mergeCell ref="B22:B26"/>
    <mergeCell ref="B27:B31"/>
    <mergeCell ref="A87:A91"/>
    <mergeCell ref="B87:B91"/>
    <mergeCell ref="B67:B71"/>
    <mergeCell ref="A62:A66"/>
    <mergeCell ref="B37:B41"/>
    <mergeCell ref="A47:A51"/>
    <mergeCell ref="B77:B81"/>
    <mergeCell ref="A82:A86"/>
    <mergeCell ref="B82:B86"/>
    <mergeCell ref="A32:A36"/>
    <mergeCell ref="B32:B36"/>
    <mergeCell ref="B47:B51"/>
    <mergeCell ref="A42:A46"/>
    <mergeCell ref="B42:B46"/>
    <mergeCell ref="A138:A142"/>
    <mergeCell ref="B138:B142"/>
    <mergeCell ref="B123:B127"/>
    <mergeCell ref="B128:B132"/>
    <mergeCell ref="B133:B137"/>
    <mergeCell ref="A123:A127"/>
    <mergeCell ref="A128:A132"/>
    <mergeCell ref="A133:A137"/>
    <mergeCell ref="A102:A106"/>
    <mergeCell ref="B102:B106"/>
    <mergeCell ref="A72:A76"/>
    <mergeCell ref="B72:B76"/>
    <mergeCell ref="A77:A81"/>
    <mergeCell ref="G1:H4"/>
    <mergeCell ref="A118:A122"/>
    <mergeCell ref="B118:B122"/>
    <mergeCell ref="A107:A112"/>
    <mergeCell ref="B107:B112"/>
    <mergeCell ref="A97:A101"/>
    <mergeCell ref="B97:B101"/>
    <mergeCell ref="A52:A56"/>
    <mergeCell ref="B52:B56"/>
    <mergeCell ref="A57:A61"/>
    <mergeCell ref="B57:B61"/>
    <mergeCell ref="A67:A71"/>
    <mergeCell ref="B62:B66"/>
    <mergeCell ref="A113:A117"/>
    <mergeCell ref="B113:B117"/>
    <mergeCell ref="A37:A41"/>
  </mergeCells>
  <printOptions horizontalCentered="1"/>
  <pageMargins left="0.19685039370078741" right="0.19685039370078741" top="0.19685039370078741" bottom="0.19685039370078741" header="0.19685039370078741" footer="0.19685039370078741"/>
  <pageSetup paperSize="9" scale="55" orientation="portrait" r:id="rId1"/>
</worksheet>
</file>

<file path=xl/worksheets/sheet4.xml><?xml version="1.0" encoding="utf-8"?>
<worksheet xmlns="http://schemas.openxmlformats.org/spreadsheetml/2006/main" xmlns:r="http://schemas.openxmlformats.org/officeDocument/2006/relationships">
  <dimension ref="A1:E5"/>
  <sheetViews>
    <sheetView zoomScale="79" zoomScaleNormal="79" workbookViewId="0">
      <selection activeCell="C16" sqref="C16"/>
    </sheetView>
  </sheetViews>
  <sheetFormatPr defaultRowHeight="15"/>
  <cols>
    <col min="1" max="1" width="5.7109375" style="138" customWidth="1"/>
    <col min="2" max="2" width="43.7109375" customWidth="1"/>
    <col min="3" max="3" width="60.140625" customWidth="1"/>
    <col min="4" max="4" width="27.7109375" customWidth="1"/>
  </cols>
  <sheetData>
    <row r="1" spans="1:5">
      <c r="D1" s="139" t="s">
        <v>289</v>
      </c>
    </row>
    <row r="2" spans="1:5" ht="64.5" customHeight="1" thickBot="1">
      <c r="A2" s="405" t="s">
        <v>295</v>
      </c>
      <c r="B2" s="406"/>
      <c r="C2" s="406"/>
      <c r="D2" s="406"/>
      <c r="E2" s="140"/>
    </row>
    <row r="3" spans="1:5" ht="30">
      <c r="A3" s="141" t="s">
        <v>290</v>
      </c>
      <c r="B3" s="142" t="s">
        <v>291</v>
      </c>
      <c r="C3" s="142" t="s">
        <v>292</v>
      </c>
      <c r="D3" s="142" t="s">
        <v>293</v>
      </c>
    </row>
    <row r="4" spans="1:5" ht="409.5" customHeight="1">
      <c r="A4" s="408">
        <v>1</v>
      </c>
      <c r="B4" s="407" t="s">
        <v>294</v>
      </c>
      <c r="C4" s="410" t="s">
        <v>570</v>
      </c>
      <c r="D4" s="412" t="s">
        <v>495</v>
      </c>
    </row>
    <row r="5" spans="1:5" ht="12.75" customHeight="1">
      <c r="A5" s="409"/>
      <c r="B5" s="407"/>
      <c r="C5" s="411"/>
      <c r="D5" s="412"/>
    </row>
  </sheetData>
  <mergeCells count="5">
    <mergeCell ref="A2:D2"/>
    <mergeCell ref="B4:B5"/>
    <mergeCell ref="A4:A5"/>
    <mergeCell ref="C4:C5"/>
    <mergeCell ref="D4:D5"/>
  </mergeCells>
  <printOptions horizontalCentered="1"/>
  <pageMargins left="0.19685039370078741" right="0.19685039370078741" top="0.19685039370078741" bottom="0.19685039370078741" header="0.19685039370078741" footer="0.19685039370078741"/>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Таб.5  2025</vt:lpstr>
      <vt:lpstr>табл 62025</vt:lpstr>
      <vt:lpstr>таб.7 2025</vt:lpstr>
      <vt:lpstr>таб.9 2025</vt:lpstr>
      <vt:lpstr>'табл 62025'!Print_Titles</vt:lpstr>
      <vt:lpstr>'Таб.5  2025'!Область_печати</vt:lpstr>
      <vt:lpstr>'таб.7 2025'!Область_печати</vt:lpstr>
      <vt:lpstr>'табл 62025'!Область_печати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2026-04-06T13:50:43Z</dcterms:modified>
</cp:coreProperties>
</file>